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480" yWindow="45" windowWidth="11355" windowHeight="8445" tabRatio="686" activeTab="6"/>
  </bookViews>
  <sheets>
    <sheet name="1.DATA SKP" sheetId="9" r:id="rId1"/>
    <sheet name="2.COVER" sheetId="10" r:id="rId2"/>
    <sheet name="3.FORM SKP" sheetId="1" r:id="rId3"/>
    <sheet name="4.PENGUKURAN" sheetId="2" r:id="rId4"/>
    <sheet name="Sheet1" sheetId="11" r:id="rId5"/>
    <sheet name="5.PERILAKU KERJA" sheetId="3" r:id="rId6"/>
    <sheet name="6.PENILAIAN" sheetId="4" r:id="rId7"/>
  </sheets>
  <definedNames>
    <definedName name="_xlnm.Print_Area" localSheetId="0">'1.DATA SKP'!$A$1:$E$26</definedName>
    <definedName name="_xlnm.Print_Area" localSheetId="1">'2.COVER'!$A$1:$J$52</definedName>
    <definedName name="_xlnm.Print_Area" localSheetId="2">'3.FORM SKP'!$A$1:$L$62</definedName>
    <definedName name="_xlnm.Print_Area" localSheetId="5">'5.PERILAKU KERJA'!$A$1:$J$20</definedName>
    <definedName name="_xlnm.Print_Area" localSheetId="6">'6.PENILAIAN'!$A$1:$J$104</definedName>
  </definedNames>
  <calcPr calcId="144525"/>
</workbook>
</file>

<file path=xl/calcChain.xml><?xml version="1.0" encoding="utf-8"?>
<calcChain xmlns="http://schemas.openxmlformats.org/spreadsheetml/2006/main">
  <c r="E51" i="1" l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K29" i="2"/>
  <c r="J29" i="2"/>
  <c r="AH29" i="2" s="1"/>
  <c r="I29" i="2"/>
  <c r="Q29" i="2" s="1"/>
  <c r="H29" i="2"/>
  <c r="AM29" i="2" s="1"/>
  <c r="G29" i="2"/>
  <c r="F29" i="2"/>
  <c r="AB29" i="2" s="1"/>
  <c r="E29" i="2"/>
  <c r="M29" i="2" s="1"/>
  <c r="D29" i="2"/>
  <c r="AA29" i="2" s="1"/>
  <c r="AI29" i="2" s="1"/>
  <c r="S29" i="2" s="1"/>
  <c r="T29" i="2" s="1"/>
  <c r="W29" i="2" s="1"/>
  <c r="C29" i="2"/>
  <c r="B29" i="2"/>
  <c r="AM28" i="2"/>
  <c r="AP28" i="2" s="1"/>
  <c r="AH28" i="2"/>
  <c r="AF28" i="2"/>
  <c r="Z28" i="2"/>
  <c r="AD28" i="2" s="1"/>
  <c r="K28" i="2"/>
  <c r="J28" i="2"/>
  <c r="AN28" i="2" s="1"/>
  <c r="I28" i="2"/>
  <c r="Q28" i="2" s="1"/>
  <c r="H28" i="2"/>
  <c r="AE28" i="2" s="1"/>
  <c r="G28" i="2"/>
  <c r="F28" i="2"/>
  <c r="AB28" i="2" s="1"/>
  <c r="E28" i="2"/>
  <c r="M28" i="2" s="1"/>
  <c r="D28" i="2"/>
  <c r="AA28" i="2" s="1"/>
  <c r="AI28" i="2" s="1"/>
  <c r="S28" i="2" s="1"/>
  <c r="T28" i="2" s="1"/>
  <c r="W28" i="2" s="1"/>
  <c r="C28" i="2"/>
  <c r="B28" i="2"/>
  <c r="AM27" i="2"/>
  <c r="AP27" i="2" s="1"/>
  <c r="AH27" i="2"/>
  <c r="AF27" i="2"/>
  <c r="AB27" i="2"/>
  <c r="Z27" i="2"/>
  <c r="AD27" i="2" s="1"/>
  <c r="K27" i="2"/>
  <c r="J27" i="2"/>
  <c r="AN27" i="2" s="1"/>
  <c r="I27" i="2"/>
  <c r="Q27" i="2" s="1"/>
  <c r="H27" i="2"/>
  <c r="AE27" i="2" s="1"/>
  <c r="G27" i="2"/>
  <c r="F27" i="2"/>
  <c r="E27" i="2"/>
  <c r="M27" i="2" s="1"/>
  <c r="D27" i="2"/>
  <c r="AA27" i="2" s="1"/>
  <c r="AI27" i="2" s="1"/>
  <c r="S27" i="2" s="1"/>
  <c r="T27" i="2" s="1"/>
  <c r="W27" i="2" s="1"/>
  <c r="C27" i="2"/>
  <c r="B27" i="2"/>
  <c r="AM26" i="2"/>
  <c r="AP26" i="2" s="1"/>
  <c r="AH26" i="2"/>
  <c r="AF26" i="2"/>
  <c r="Z26" i="2"/>
  <c r="AD26" i="2" s="1"/>
  <c r="K26" i="2"/>
  <c r="J26" i="2"/>
  <c r="AN26" i="2" s="1"/>
  <c r="AO26" i="2" s="1"/>
  <c r="AQ26" i="2" s="1"/>
  <c r="I26" i="2"/>
  <c r="Q26" i="2" s="1"/>
  <c r="H26" i="2"/>
  <c r="AE26" i="2" s="1"/>
  <c r="G26" i="2"/>
  <c r="F26" i="2"/>
  <c r="AB26" i="2" s="1"/>
  <c r="E26" i="2"/>
  <c r="M26" i="2" s="1"/>
  <c r="D26" i="2"/>
  <c r="AA26" i="2" s="1"/>
  <c r="AI26" i="2" s="1"/>
  <c r="S26" i="2" s="1"/>
  <c r="T26" i="2" s="1"/>
  <c r="W26" i="2" s="1"/>
  <c r="C26" i="2"/>
  <c r="B26" i="2"/>
  <c r="AO25" i="2"/>
  <c r="AQ25" i="2" s="1"/>
  <c r="AM25" i="2"/>
  <c r="AP25" i="2" s="1"/>
  <c r="AH25" i="2"/>
  <c r="AF25" i="2"/>
  <c r="AD25" i="2"/>
  <c r="Z25" i="2"/>
  <c r="K25" i="2"/>
  <c r="J25" i="2"/>
  <c r="AN25" i="2" s="1"/>
  <c r="I25" i="2"/>
  <c r="Q25" i="2" s="1"/>
  <c r="H25" i="2"/>
  <c r="AE25" i="2" s="1"/>
  <c r="G25" i="2"/>
  <c r="F25" i="2"/>
  <c r="AB25" i="2" s="1"/>
  <c r="E25" i="2"/>
  <c r="M25" i="2" s="1"/>
  <c r="D25" i="2"/>
  <c r="AA25" i="2" s="1"/>
  <c r="AI25" i="2" s="1"/>
  <c r="S25" i="2" s="1"/>
  <c r="T25" i="2" s="1"/>
  <c r="W25" i="2" s="1"/>
  <c r="C25" i="2"/>
  <c r="B25" i="2"/>
  <c r="AM24" i="2"/>
  <c r="AP24" i="2" s="1"/>
  <c r="AH24" i="2"/>
  <c r="AF24" i="2"/>
  <c r="AD24" i="2"/>
  <c r="Z24" i="2"/>
  <c r="K24" i="2"/>
  <c r="J24" i="2"/>
  <c r="AN24" i="2" s="1"/>
  <c r="I24" i="2"/>
  <c r="Q24" i="2" s="1"/>
  <c r="H24" i="2"/>
  <c r="AE24" i="2" s="1"/>
  <c r="G24" i="2"/>
  <c r="F24" i="2"/>
  <c r="AB24" i="2" s="1"/>
  <c r="E24" i="2"/>
  <c r="M24" i="2" s="1"/>
  <c r="D24" i="2"/>
  <c r="AA24" i="2" s="1"/>
  <c r="AI24" i="2" s="1"/>
  <c r="S24" i="2" s="1"/>
  <c r="T24" i="2" s="1"/>
  <c r="W24" i="2" s="1"/>
  <c r="C24" i="2"/>
  <c r="B24" i="2"/>
  <c r="AO23" i="2"/>
  <c r="AM23" i="2"/>
  <c r="AP23" i="2" s="1"/>
  <c r="AH23" i="2"/>
  <c r="AF23" i="2"/>
  <c r="Z23" i="2"/>
  <c r="AD23" i="2" s="1"/>
  <c r="K23" i="2"/>
  <c r="J23" i="2"/>
  <c r="AN23" i="2" s="1"/>
  <c r="I23" i="2"/>
  <c r="Q23" i="2" s="1"/>
  <c r="H23" i="2"/>
  <c r="AE23" i="2" s="1"/>
  <c r="G23" i="2"/>
  <c r="F23" i="2"/>
  <c r="AB23" i="2" s="1"/>
  <c r="E23" i="2"/>
  <c r="M23" i="2" s="1"/>
  <c r="D23" i="2"/>
  <c r="AA23" i="2" s="1"/>
  <c r="AI23" i="2" s="1"/>
  <c r="S23" i="2" s="1"/>
  <c r="T23" i="2" s="1"/>
  <c r="W23" i="2" s="1"/>
  <c r="C23" i="2"/>
  <c r="B23" i="2"/>
  <c r="AM22" i="2"/>
  <c r="AP22" i="2" s="1"/>
  <c r="AH22" i="2"/>
  <c r="AF22" i="2"/>
  <c r="Z22" i="2"/>
  <c r="AD22" i="2" s="1"/>
  <c r="K22" i="2"/>
  <c r="J22" i="2"/>
  <c r="AN22" i="2" s="1"/>
  <c r="I22" i="2"/>
  <c r="Q22" i="2" s="1"/>
  <c r="H22" i="2"/>
  <c r="AE22" i="2" s="1"/>
  <c r="G22" i="2"/>
  <c r="F22" i="2"/>
  <c r="AB22" i="2" s="1"/>
  <c r="E22" i="2"/>
  <c r="M22" i="2" s="1"/>
  <c r="D22" i="2"/>
  <c r="AA22" i="2" s="1"/>
  <c r="AI22" i="2" s="1"/>
  <c r="S22" i="2" s="1"/>
  <c r="T22" i="2" s="1"/>
  <c r="W22" i="2" s="1"/>
  <c r="C22" i="2"/>
  <c r="B22" i="2"/>
  <c r="AO21" i="2"/>
  <c r="AQ21" i="2" s="1"/>
  <c r="AM21" i="2"/>
  <c r="AP21" i="2" s="1"/>
  <c r="AH21" i="2"/>
  <c r="AF21" i="2"/>
  <c r="AD21" i="2"/>
  <c r="Z21" i="2"/>
  <c r="K21" i="2"/>
  <c r="J21" i="2"/>
  <c r="AN21" i="2" s="1"/>
  <c r="I21" i="2"/>
  <c r="Q21" i="2" s="1"/>
  <c r="H21" i="2"/>
  <c r="AE21" i="2" s="1"/>
  <c r="G21" i="2"/>
  <c r="F21" i="2"/>
  <c r="AB21" i="2" s="1"/>
  <c r="E21" i="2"/>
  <c r="M21" i="2" s="1"/>
  <c r="D21" i="2"/>
  <c r="AA21" i="2" s="1"/>
  <c r="AI21" i="2" s="1"/>
  <c r="S21" i="2" s="1"/>
  <c r="T21" i="2" s="1"/>
  <c r="W21" i="2" s="1"/>
  <c r="C21" i="2"/>
  <c r="B21" i="2"/>
  <c r="AM20" i="2"/>
  <c r="AP20" i="2" s="1"/>
  <c r="AH20" i="2"/>
  <c r="AF20" i="2"/>
  <c r="AD20" i="2"/>
  <c r="AB20" i="2"/>
  <c r="Z20" i="2"/>
  <c r="K20" i="2"/>
  <c r="J20" i="2"/>
  <c r="AN20" i="2" s="1"/>
  <c r="I20" i="2"/>
  <c r="Q20" i="2" s="1"/>
  <c r="H20" i="2"/>
  <c r="AE20" i="2" s="1"/>
  <c r="G20" i="2"/>
  <c r="F20" i="2"/>
  <c r="E20" i="2"/>
  <c r="M20" i="2" s="1"/>
  <c r="D20" i="2"/>
  <c r="AA20" i="2" s="1"/>
  <c r="AI20" i="2" s="1"/>
  <c r="S20" i="2" s="1"/>
  <c r="T20" i="2" s="1"/>
  <c r="W20" i="2" s="1"/>
  <c r="C20" i="2"/>
  <c r="B20" i="2"/>
  <c r="AO19" i="2"/>
  <c r="AQ19" i="2" s="1"/>
  <c r="AM19" i="2"/>
  <c r="AP19" i="2" s="1"/>
  <c r="AH19" i="2"/>
  <c r="AF19" i="2"/>
  <c r="AB19" i="2"/>
  <c r="Z19" i="2"/>
  <c r="AD19" i="2" s="1"/>
  <c r="T19" i="2"/>
  <c r="W19" i="2" s="1"/>
  <c r="K19" i="2"/>
  <c r="J19" i="2"/>
  <c r="AN19" i="2" s="1"/>
  <c r="I19" i="2"/>
  <c r="Q19" i="2" s="1"/>
  <c r="H19" i="2"/>
  <c r="AE19" i="2" s="1"/>
  <c r="G19" i="2"/>
  <c r="F19" i="2"/>
  <c r="E19" i="2"/>
  <c r="M19" i="2" s="1"/>
  <c r="D19" i="2"/>
  <c r="AA19" i="2" s="1"/>
  <c r="AI19" i="2" s="1"/>
  <c r="S19" i="2" s="1"/>
  <c r="C19" i="2"/>
  <c r="B19" i="2"/>
  <c r="AM18" i="2"/>
  <c r="AP18" i="2" s="1"/>
  <c r="AH18" i="2"/>
  <c r="AF18" i="2"/>
  <c r="AB18" i="2"/>
  <c r="Z18" i="2"/>
  <c r="AD18" i="2" s="1"/>
  <c r="K18" i="2"/>
  <c r="J18" i="2"/>
  <c r="AN18" i="2" s="1"/>
  <c r="I18" i="2"/>
  <c r="Q18" i="2" s="1"/>
  <c r="H18" i="2"/>
  <c r="AE18" i="2" s="1"/>
  <c r="G18" i="2"/>
  <c r="F18" i="2"/>
  <c r="E18" i="2"/>
  <c r="M18" i="2" s="1"/>
  <c r="D18" i="2"/>
  <c r="AA18" i="2" s="1"/>
  <c r="AI18" i="2" s="1"/>
  <c r="S18" i="2" s="1"/>
  <c r="T18" i="2" s="1"/>
  <c r="W18" i="2" s="1"/>
  <c r="C18" i="2"/>
  <c r="B18" i="2"/>
  <c r="AO17" i="2"/>
  <c r="AQ17" i="2" s="1"/>
  <c r="AM17" i="2"/>
  <c r="AP17" i="2" s="1"/>
  <c r="AH17" i="2"/>
  <c r="AF17" i="2"/>
  <c r="AD17" i="2"/>
  <c r="AB17" i="2"/>
  <c r="Z17" i="2"/>
  <c r="T17" i="2"/>
  <c r="W17" i="2" s="1"/>
  <c r="K17" i="2"/>
  <c r="J17" i="2"/>
  <c r="AN17" i="2" s="1"/>
  <c r="I17" i="2"/>
  <c r="Q17" i="2" s="1"/>
  <c r="H17" i="2"/>
  <c r="AE17" i="2" s="1"/>
  <c r="G17" i="2"/>
  <c r="F17" i="2"/>
  <c r="E17" i="2"/>
  <c r="M17" i="2" s="1"/>
  <c r="D17" i="2"/>
  <c r="AA17" i="2" s="1"/>
  <c r="AI17" i="2" s="1"/>
  <c r="S17" i="2" s="1"/>
  <c r="C17" i="2"/>
  <c r="B17" i="2"/>
  <c r="AM16" i="2"/>
  <c r="AP16" i="2" s="1"/>
  <c r="AH16" i="2"/>
  <c r="AF16" i="2"/>
  <c r="AD16" i="2"/>
  <c r="AB16" i="2"/>
  <c r="Z16" i="2"/>
  <c r="K16" i="2"/>
  <c r="J16" i="2"/>
  <c r="AN16" i="2" s="1"/>
  <c r="I16" i="2"/>
  <c r="Q16" i="2" s="1"/>
  <c r="H16" i="2"/>
  <c r="AE16" i="2" s="1"/>
  <c r="G16" i="2"/>
  <c r="F16" i="2"/>
  <c r="E16" i="2"/>
  <c r="M16" i="2" s="1"/>
  <c r="D16" i="2"/>
  <c r="AA16" i="2" s="1"/>
  <c r="AI16" i="2" s="1"/>
  <c r="S16" i="2" s="1"/>
  <c r="T16" i="2" s="1"/>
  <c r="W16" i="2" s="1"/>
  <c r="C16" i="2"/>
  <c r="B16" i="2"/>
  <c r="AM15" i="2"/>
  <c r="AP15" i="2" s="1"/>
  <c r="AH15" i="2"/>
  <c r="AF15" i="2"/>
  <c r="AB15" i="2"/>
  <c r="Z15" i="2"/>
  <c r="AD15" i="2" s="1"/>
  <c r="K15" i="2"/>
  <c r="J15" i="2"/>
  <c r="AN15" i="2" s="1"/>
  <c r="I15" i="2"/>
  <c r="Q15" i="2" s="1"/>
  <c r="H15" i="2"/>
  <c r="Y15" i="2" s="1"/>
  <c r="AC15" i="2" s="1"/>
  <c r="G15" i="2"/>
  <c r="F15" i="2"/>
  <c r="E15" i="2"/>
  <c r="M15" i="2" s="1"/>
  <c r="D15" i="2"/>
  <c r="AA15" i="2" s="1"/>
  <c r="AI15" i="2" s="1"/>
  <c r="S15" i="2" s="1"/>
  <c r="T15" i="2" s="1"/>
  <c r="W15" i="2" s="1"/>
  <c r="C15" i="2"/>
  <c r="B15" i="2"/>
  <c r="AM14" i="2"/>
  <c r="AP14" i="2" s="1"/>
  <c r="AH14" i="2"/>
  <c r="AF14" i="2"/>
  <c r="AB14" i="2"/>
  <c r="Z14" i="2"/>
  <c r="AD14" i="2" s="1"/>
  <c r="K14" i="2"/>
  <c r="J14" i="2"/>
  <c r="AN14" i="2" s="1"/>
  <c r="I14" i="2"/>
  <c r="Q14" i="2" s="1"/>
  <c r="H14" i="2"/>
  <c r="Y14" i="2" s="1"/>
  <c r="AC14" i="2" s="1"/>
  <c r="G14" i="2"/>
  <c r="F14" i="2"/>
  <c r="E14" i="2"/>
  <c r="M14" i="2" s="1"/>
  <c r="D14" i="2"/>
  <c r="AA14" i="2" s="1"/>
  <c r="AI14" i="2" s="1"/>
  <c r="S14" i="2" s="1"/>
  <c r="T14" i="2" s="1"/>
  <c r="W14" i="2" s="1"/>
  <c r="C14" i="2"/>
  <c r="B14" i="2"/>
  <c r="K13" i="2"/>
  <c r="J13" i="2"/>
  <c r="AH13" i="2" s="1"/>
  <c r="I13" i="2"/>
  <c r="Q13" i="2" s="1"/>
  <c r="H13" i="2"/>
  <c r="AM13" i="2" s="1"/>
  <c r="G13" i="2"/>
  <c r="F13" i="2"/>
  <c r="AB13" i="2" s="1"/>
  <c r="E13" i="2"/>
  <c r="M13" i="2" s="1"/>
  <c r="D13" i="2"/>
  <c r="AA13" i="2" s="1"/>
  <c r="AI13" i="2" s="1"/>
  <c r="S13" i="2" s="1"/>
  <c r="T13" i="2" s="1"/>
  <c r="W13" i="2" s="1"/>
  <c r="C13" i="2"/>
  <c r="B13" i="2"/>
  <c r="AM12" i="2"/>
  <c r="AP12" i="2" s="1"/>
  <c r="AH12" i="2"/>
  <c r="AF12" i="2"/>
  <c r="AB12" i="2"/>
  <c r="Z12" i="2"/>
  <c r="AD12" i="2" s="1"/>
  <c r="K12" i="2"/>
  <c r="J12" i="2"/>
  <c r="AN12" i="2" s="1"/>
  <c r="I12" i="2"/>
  <c r="Q12" i="2" s="1"/>
  <c r="H12" i="2"/>
  <c r="AE12" i="2" s="1"/>
  <c r="G12" i="2"/>
  <c r="F12" i="2"/>
  <c r="E12" i="2"/>
  <c r="M12" i="2" s="1"/>
  <c r="D12" i="2"/>
  <c r="AA12" i="2" s="1"/>
  <c r="AI12" i="2" s="1"/>
  <c r="S12" i="2" s="1"/>
  <c r="T12" i="2" s="1"/>
  <c r="W12" i="2" s="1"/>
  <c r="C12" i="2"/>
  <c r="B12" i="2"/>
  <c r="AM11" i="2"/>
  <c r="AP11" i="2" s="1"/>
  <c r="AH11" i="2"/>
  <c r="AF11" i="2"/>
  <c r="AB11" i="2"/>
  <c r="Z11" i="2"/>
  <c r="AD11" i="2" s="1"/>
  <c r="K11" i="2"/>
  <c r="J11" i="2"/>
  <c r="AN11" i="2" s="1"/>
  <c r="I11" i="2"/>
  <c r="Q11" i="2" s="1"/>
  <c r="H11" i="2"/>
  <c r="AE11" i="2" s="1"/>
  <c r="G11" i="2"/>
  <c r="F11" i="2"/>
  <c r="E11" i="2"/>
  <c r="M11" i="2" s="1"/>
  <c r="D11" i="2"/>
  <c r="AA11" i="2" s="1"/>
  <c r="AI11" i="2" s="1"/>
  <c r="S11" i="2" s="1"/>
  <c r="T11" i="2" s="1"/>
  <c r="W11" i="2" s="1"/>
  <c r="C11" i="2"/>
  <c r="B11" i="2"/>
  <c r="K10" i="2"/>
  <c r="J10" i="2"/>
  <c r="AH10" i="2" s="1"/>
  <c r="I10" i="2"/>
  <c r="Q10" i="2" s="1"/>
  <c r="H10" i="2"/>
  <c r="AM10" i="2" s="1"/>
  <c r="G10" i="2"/>
  <c r="F10" i="2"/>
  <c r="AB10" i="2" s="1"/>
  <c r="E10" i="2"/>
  <c r="M10" i="2" s="1"/>
  <c r="D10" i="2"/>
  <c r="AA10" i="2" s="1"/>
  <c r="AI10" i="2" s="1"/>
  <c r="S10" i="2" s="1"/>
  <c r="T10" i="2" s="1"/>
  <c r="W10" i="2" s="1"/>
  <c r="C10" i="2"/>
  <c r="B10" i="2"/>
  <c r="K9" i="2"/>
  <c r="J9" i="2"/>
  <c r="AH9" i="2" s="1"/>
  <c r="I9" i="2"/>
  <c r="Q9" i="2" s="1"/>
  <c r="H9" i="2"/>
  <c r="AM9" i="2" s="1"/>
  <c r="G9" i="2"/>
  <c r="F9" i="2"/>
  <c r="AB9" i="2" s="1"/>
  <c r="E9" i="2"/>
  <c r="M9" i="2" s="1"/>
  <c r="D9" i="2"/>
  <c r="AA9" i="2" s="1"/>
  <c r="AI9" i="2" s="1"/>
  <c r="S9" i="2" s="1"/>
  <c r="T9" i="2" s="1"/>
  <c r="W9" i="2" s="1"/>
  <c r="C9" i="2"/>
  <c r="B9" i="2"/>
  <c r="AQ23" i="2" l="1"/>
  <c r="AP29" i="2"/>
  <c r="Y29" i="2"/>
  <c r="AC29" i="2" s="1"/>
  <c r="AG29" i="2"/>
  <c r="AN29" i="2"/>
  <c r="AO29" i="2" s="1"/>
  <c r="AQ29" i="2" s="1"/>
  <c r="Z29" i="2"/>
  <c r="AD29" i="2" s="1"/>
  <c r="V29" i="2"/>
  <c r="AE29" i="2"/>
  <c r="AF29" i="2"/>
  <c r="AO14" i="2"/>
  <c r="AQ14" i="2" s="1"/>
  <c r="V14" i="2"/>
  <c r="AE14" i="2"/>
  <c r="V15" i="2"/>
  <c r="AE15" i="2"/>
  <c r="AO16" i="2"/>
  <c r="AQ16" i="2" s="1"/>
  <c r="AO20" i="2"/>
  <c r="AQ20" i="2" s="1"/>
  <c r="AO24" i="2"/>
  <c r="AQ24" i="2" s="1"/>
  <c r="AG14" i="2"/>
  <c r="AG15" i="2"/>
  <c r="AO18" i="2"/>
  <c r="AQ18" i="2" s="1"/>
  <c r="AO22" i="2"/>
  <c r="AQ22" i="2" s="1"/>
  <c r="AO15" i="2"/>
  <c r="AQ15" i="2" s="1"/>
  <c r="Y16" i="2"/>
  <c r="AC16" i="2" s="1"/>
  <c r="AG16" i="2"/>
  <c r="Y17" i="2"/>
  <c r="AC17" i="2" s="1"/>
  <c r="AG17" i="2"/>
  <c r="Y18" i="2"/>
  <c r="AC18" i="2" s="1"/>
  <c r="AG18" i="2"/>
  <c r="Y19" i="2"/>
  <c r="AC19" i="2" s="1"/>
  <c r="AG19" i="2"/>
  <c r="Y20" i="2"/>
  <c r="AC20" i="2" s="1"/>
  <c r="AG20" i="2"/>
  <c r="Y21" i="2"/>
  <c r="AC21" i="2" s="1"/>
  <c r="AG21" i="2"/>
  <c r="Y22" i="2"/>
  <c r="AC22" i="2" s="1"/>
  <c r="AG22" i="2"/>
  <c r="Y23" i="2"/>
  <c r="AC23" i="2" s="1"/>
  <c r="AG23" i="2"/>
  <c r="Y24" i="2"/>
  <c r="AC24" i="2" s="1"/>
  <c r="AG24" i="2"/>
  <c r="Y25" i="2"/>
  <c r="AC25" i="2" s="1"/>
  <c r="AG25" i="2"/>
  <c r="Y26" i="2"/>
  <c r="AC26" i="2" s="1"/>
  <c r="AG26" i="2"/>
  <c r="Y27" i="2"/>
  <c r="AC27" i="2" s="1"/>
  <c r="AG27" i="2"/>
  <c r="Y28" i="2"/>
  <c r="AC28" i="2" s="1"/>
  <c r="AG28" i="2"/>
  <c r="AO27" i="2"/>
  <c r="AQ27" i="2" s="1"/>
  <c r="AO28" i="2"/>
  <c r="AQ28" i="2" s="1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AP13" i="2"/>
  <c r="Y13" i="2"/>
  <c r="AC13" i="2" s="1"/>
  <c r="AG13" i="2"/>
  <c r="AN13" i="2"/>
  <c r="AO13" i="2" s="1"/>
  <c r="AQ13" i="2" s="1"/>
  <c r="Z13" i="2"/>
  <c r="AD13" i="2" s="1"/>
  <c r="V13" i="2"/>
  <c r="AE13" i="2"/>
  <c r="AF13" i="2"/>
  <c r="Y12" i="2"/>
  <c r="AC12" i="2" s="1"/>
  <c r="AG12" i="2"/>
  <c r="AO12" i="2"/>
  <c r="AQ12" i="2" s="1"/>
  <c r="V12" i="2"/>
  <c r="Y11" i="2"/>
  <c r="AC11" i="2" s="1"/>
  <c r="AG11" i="2"/>
  <c r="AO11" i="2"/>
  <c r="AQ11" i="2" s="1"/>
  <c r="V11" i="2"/>
  <c r="AP10" i="2"/>
  <c r="Y10" i="2"/>
  <c r="AC10" i="2" s="1"/>
  <c r="AG10" i="2"/>
  <c r="AN10" i="2"/>
  <c r="AO10" i="2" s="1"/>
  <c r="AQ10" i="2" s="1"/>
  <c r="Z10" i="2"/>
  <c r="AD10" i="2" s="1"/>
  <c r="V10" i="2"/>
  <c r="AE10" i="2"/>
  <c r="AF10" i="2"/>
  <c r="AP9" i="2"/>
  <c r="AO9" i="2"/>
  <c r="AQ9" i="2" s="1"/>
  <c r="Y9" i="2"/>
  <c r="AC9" i="2" s="1"/>
  <c r="AG9" i="2"/>
  <c r="AN9" i="2"/>
  <c r="Z9" i="2"/>
  <c r="AD9" i="2" s="1"/>
  <c r="V9" i="2"/>
  <c r="AE9" i="2"/>
  <c r="AF9" i="2"/>
  <c r="B48" i="11"/>
  <c r="R53" i="11"/>
  <c r="R52" i="11"/>
  <c r="R51" i="11"/>
  <c r="R49" i="11"/>
  <c r="D54" i="11" s="1"/>
  <c r="R50" i="11"/>
  <c r="D55" i="11" s="1"/>
  <c r="R47" i="11"/>
  <c r="R46" i="11"/>
  <c r="R45" i="11"/>
  <c r="R44" i="11"/>
  <c r="R43" i="11"/>
  <c r="D42" i="11" s="1"/>
  <c r="R41" i="11"/>
  <c r="R39" i="11"/>
  <c r="R40" i="11"/>
  <c r="R38" i="11"/>
  <c r="B49" i="11" s="1"/>
  <c r="E9" i="11"/>
  <c r="E10" i="11" s="1"/>
  <c r="F8" i="11"/>
  <c r="F7" i="11"/>
  <c r="F6" i="11"/>
  <c r="F5" i="11"/>
  <c r="F4" i="11"/>
  <c r="F3" i="11"/>
  <c r="F10" i="11" l="1"/>
  <c r="E11" i="11"/>
  <c r="H11" i="11" s="1"/>
  <c r="K48" i="2"/>
  <c r="J48" i="2"/>
  <c r="I48" i="2"/>
  <c r="Q48" i="2" s="1"/>
  <c r="H48" i="2"/>
  <c r="G48" i="2"/>
  <c r="F48" i="2"/>
  <c r="E48" i="2"/>
  <c r="M48" i="2" s="1"/>
  <c r="D48" i="2"/>
  <c r="C48" i="2"/>
  <c r="K47" i="2"/>
  <c r="J47" i="2"/>
  <c r="I47" i="2"/>
  <c r="Q47" i="2" s="1"/>
  <c r="H47" i="2"/>
  <c r="G47" i="2"/>
  <c r="F47" i="2"/>
  <c r="E47" i="2"/>
  <c r="M47" i="2" s="1"/>
  <c r="D47" i="2"/>
  <c r="C47" i="2"/>
  <c r="K46" i="2"/>
  <c r="J46" i="2"/>
  <c r="I46" i="2"/>
  <c r="Q46" i="2" s="1"/>
  <c r="H46" i="2"/>
  <c r="G46" i="2"/>
  <c r="F46" i="2"/>
  <c r="E46" i="2"/>
  <c r="M46" i="2" s="1"/>
  <c r="D46" i="2"/>
  <c r="C46" i="2"/>
  <c r="K45" i="2"/>
  <c r="J45" i="2"/>
  <c r="I45" i="2"/>
  <c r="Q45" i="2" s="1"/>
  <c r="H45" i="2"/>
  <c r="G45" i="2"/>
  <c r="F45" i="2"/>
  <c r="E45" i="2"/>
  <c r="M45" i="2" s="1"/>
  <c r="D45" i="2"/>
  <c r="C45" i="2"/>
  <c r="K44" i="2"/>
  <c r="J44" i="2"/>
  <c r="I44" i="2"/>
  <c r="Q44" i="2" s="1"/>
  <c r="H44" i="2"/>
  <c r="G44" i="2"/>
  <c r="F44" i="2"/>
  <c r="E44" i="2"/>
  <c r="M44" i="2" s="1"/>
  <c r="D44" i="2"/>
  <c r="C44" i="2"/>
  <c r="K43" i="2"/>
  <c r="J43" i="2"/>
  <c r="I43" i="2"/>
  <c r="Q43" i="2" s="1"/>
  <c r="H43" i="2"/>
  <c r="G43" i="2"/>
  <c r="F43" i="2"/>
  <c r="E43" i="2"/>
  <c r="M43" i="2" s="1"/>
  <c r="D43" i="2"/>
  <c r="C43" i="2"/>
  <c r="K42" i="2"/>
  <c r="J42" i="2"/>
  <c r="I42" i="2"/>
  <c r="Q42" i="2" s="1"/>
  <c r="H42" i="2"/>
  <c r="G42" i="2"/>
  <c r="F42" i="2"/>
  <c r="E42" i="2"/>
  <c r="M42" i="2" s="1"/>
  <c r="D42" i="2"/>
  <c r="C42" i="2"/>
  <c r="K41" i="2"/>
  <c r="J41" i="2"/>
  <c r="I41" i="2"/>
  <c r="Q41" i="2" s="1"/>
  <c r="H41" i="2"/>
  <c r="G41" i="2"/>
  <c r="F41" i="2"/>
  <c r="E41" i="2"/>
  <c r="M41" i="2" s="1"/>
  <c r="D41" i="2"/>
  <c r="C41" i="2"/>
  <c r="K40" i="2"/>
  <c r="J40" i="2"/>
  <c r="I40" i="2"/>
  <c r="Q40" i="2" s="1"/>
  <c r="H40" i="2"/>
  <c r="G40" i="2"/>
  <c r="F40" i="2"/>
  <c r="E40" i="2"/>
  <c r="M40" i="2" s="1"/>
  <c r="D40" i="2"/>
  <c r="C40" i="2"/>
  <c r="K39" i="2"/>
  <c r="J39" i="2"/>
  <c r="I39" i="2"/>
  <c r="Q39" i="2" s="1"/>
  <c r="H39" i="2"/>
  <c r="G39" i="2"/>
  <c r="F39" i="2"/>
  <c r="E39" i="2"/>
  <c r="M39" i="2" s="1"/>
  <c r="D39" i="2"/>
  <c r="C39" i="2"/>
  <c r="K38" i="2"/>
  <c r="J38" i="2"/>
  <c r="I38" i="2"/>
  <c r="Q38" i="2" s="1"/>
  <c r="H38" i="2"/>
  <c r="G38" i="2"/>
  <c r="F38" i="2"/>
  <c r="E38" i="2"/>
  <c r="M38" i="2" s="1"/>
  <c r="D38" i="2"/>
  <c r="C38" i="2"/>
  <c r="K37" i="2"/>
  <c r="J37" i="2"/>
  <c r="I37" i="2"/>
  <c r="Q37" i="2" s="1"/>
  <c r="H37" i="2"/>
  <c r="G37" i="2"/>
  <c r="F37" i="2"/>
  <c r="E37" i="2"/>
  <c r="M37" i="2" s="1"/>
  <c r="D37" i="2"/>
  <c r="C37" i="2"/>
  <c r="K36" i="2"/>
  <c r="J36" i="2"/>
  <c r="I36" i="2"/>
  <c r="Q36" i="2" s="1"/>
  <c r="H36" i="2"/>
  <c r="G36" i="2"/>
  <c r="F36" i="2"/>
  <c r="E36" i="2"/>
  <c r="M36" i="2" s="1"/>
  <c r="D36" i="2"/>
  <c r="C36" i="2"/>
  <c r="K35" i="2"/>
  <c r="J35" i="2"/>
  <c r="I35" i="2"/>
  <c r="Q35" i="2" s="1"/>
  <c r="H35" i="2"/>
  <c r="G35" i="2"/>
  <c r="F35" i="2"/>
  <c r="E35" i="2"/>
  <c r="M35" i="2" s="1"/>
  <c r="D35" i="2"/>
  <c r="C35" i="2"/>
  <c r="K34" i="2"/>
  <c r="J34" i="2"/>
  <c r="I34" i="2"/>
  <c r="Q34" i="2" s="1"/>
  <c r="H34" i="2"/>
  <c r="G34" i="2"/>
  <c r="F34" i="2"/>
  <c r="E34" i="2"/>
  <c r="M34" i="2" s="1"/>
  <c r="D34" i="2"/>
  <c r="C34" i="2"/>
  <c r="K33" i="2"/>
  <c r="J33" i="2"/>
  <c r="I33" i="2"/>
  <c r="Q33" i="2" s="1"/>
  <c r="H33" i="2"/>
  <c r="G33" i="2"/>
  <c r="F33" i="2"/>
  <c r="E33" i="2"/>
  <c r="M33" i="2" s="1"/>
  <c r="D33" i="2"/>
  <c r="C33" i="2"/>
  <c r="K32" i="2"/>
  <c r="J32" i="2"/>
  <c r="I32" i="2"/>
  <c r="Q32" i="2" s="1"/>
  <c r="H32" i="2"/>
  <c r="G32" i="2"/>
  <c r="F32" i="2"/>
  <c r="E32" i="2"/>
  <c r="M32" i="2" s="1"/>
  <c r="D32" i="2"/>
  <c r="C32" i="2"/>
  <c r="K31" i="2"/>
  <c r="J31" i="2"/>
  <c r="I31" i="2"/>
  <c r="Q31" i="2" s="1"/>
  <c r="H31" i="2"/>
  <c r="G31" i="2"/>
  <c r="F31" i="2"/>
  <c r="E31" i="2"/>
  <c r="M31" i="2" s="1"/>
  <c r="D31" i="2"/>
  <c r="C31" i="2"/>
  <c r="K30" i="2"/>
  <c r="J30" i="2"/>
  <c r="I30" i="2"/>
  <c r="Q30" i="2" s="1"/>
  <c r="H30" i="2"/>
  <c r="G30" i="2"/>
  <c r="F30" i="2"/>
  <c r="E30" i="2"/>
  <c r="M30" i="2" s="1"/>
  <c r="D30" i="2"/>
  <c r="C30" i="2"/>
  <c r="E15" i="1"/>
  <c r="H93" i="4"/>
  <c r="B86" i="4"/>
  <c r="H79" i="4"/>
  <c r="I17" i="3"/>
  <c r="I13" i="3"/>
  <c r="I14" i="3"/>
  <c r="I15" i="3"/>
  <c r="I16" i="3"/>
  <c r="I12" i="3"/>
  <c r="R5" i="2" l="1"/>
  <c r="R4" i="2"/>
  <c r="AH48" i="2" l="1"/>
  <c r="AM48" i="2"/>
  <c r="AB48" i="2"/>
  <c r="V48" i="2"/>
  <c r="B48" i="2"/>
  <c r="AG47" i="2"/>
  <c r="AE47" i="2"/>
  <c r="AB47" i="2"/>
  <c r="AA47" i="2"/>
  <c r="AI47" i="2" s="1"/>
  <c r="B47" i="2"/>
  <c r="AN46" i="2"/>
  <c r="AF46" i="2"/>
  <c r="AB46" i="2"/>
  <c r="AA46" i="2"/>
  <c r="AI46" i="2" s="1"/>
  <c r="S46" i="2" s="1"/>
  <c r="B46" i="2"/>
  <c r="AG45" i="2"/>
  <c r="AM45" i="2"/>
  <c r="AB45" i="2"/>
  <c r="AA45" i="2"/>
  <c r="AI45" i="2" s="1"/>
  <c r="S45" i="2" s="1"/>
  <c r="B45" i="2"/>
  <c r="AN44" i="2"/>
  <c r="AF44" i="2"/>
  <c r="AB44" i="2"/>
  <c r="AA44" i="2"/>
  <c r="AI44" i="2" s="1"/>
  <c r="S44" i="2" s="1"/>
  <c r="B44" i="2"/>
  <c r="AG43" i="2"/>
  <c r="AM43" i="2"/>
  <c r="AB43" i="2"/>
  <c r="AA43" i="2"/>
  <c r="AI43" i="2" s="1"/>
  <c r="S43" i="2" s="1"/>
  <c r="B43" i="2"/>
  <c r="AN42" i="2"/>
  <c r="AF42" i="2"/>
  <c r="AB42" i="2"/>
  <c r="AA42" i="2"/>
  <c r="AI42" i="2" s="1"/>
  <c r="S42" i="2" s="1"/>
  <c r="B42" i="2"/>
  <c r="AG41" i="2"/>
  <c r="AE41" i="2"/>
  <c r="AB41" i="2"/>
  <c r="AA41" i="2"/>
  <c r="AI41" i="2" s="1"/>
  <c r="S41" i="2" s="1"/>
  <c r="B41" i="2"/>
  <c r="AN40" i="2"/>
  <c r="AF40" i="2"/>
  <c r="AB40" i="2"/>
  <c r="AA40" i="2"/>
  <c r="AI40" i="2" s="1"/>
  <c r="S40" i="2" s="1"/>
  <c r="B40" i="2"/>
  <c r="AG39" i="2"/>
  <c r="Y39" i="2"/>
  <c r="AC39" i="2" s="1"/>
  <c r="AB39" i="2"/>
  <c r="AA39" i="2"/>
  <c r="AI39" i="2" s="1"/>
  <c r="S39" i="2" s="1"/>
  <c r="B39" i="2"/>
  <c r="AN38" i="2"/>
  <c r="AF38" i="2"/>
  <c r="AB38" i="2"/>
  <c r="AA38" i="2"/>
  <c r="AI38" i="2" s="1"/>
  <c r="S38" i="2" s="1"/>
  <c r="B38" i="2"/>
  <c r="AG37" i="2"/>
  <c r="Y37" i="2"/>
  <c r="AC37" i="2" s="1"/>
  <c r="AB37" i="2"/>
  <c r="AA37" i="2"/>
  <c r="AI37" i="2" s="1"/>
  <c r="S37" i="2" s="1"/>
  <c r="B37" i="2"/>
  <c r="AN36" i="2"/>
  <c r="AF36" i="2"/>
  <c r="AB36" i="2"/>
  <c r="V36" i="2"/>
  <c r="B36" i="2"/>
  <c r="AG35" i="2"/>
  <c r="AE35" i="2"/>
  <c r="AB35" i="2"/>
  <c r="AA35" i="2"/>
  <c r="AI35" i="2" s="1"/>
  <c r="S35" i="2" s="1"/>
  <c r="B35" i="2"/>
  <c r="AN34" i="2"/>
  <c r="AF34" i="2"/>
  <c r="AB34" i="2"/>
  <c r="V34" i="2"/>
  <c r="B34" i="2"/>
  <c r="AG33" i="2"/>
  <c r="AE33" i="2"/>
  <c r="AB33" i="2"/>
  <c r="AA33" i="2"/>
  <c r="AI33" i="2" s="1"/>
  <c r="S33" i="2" s="1"/>
  <c r="B33" i="2"/>
  <c r="AN32" i="2"/>
  <c r="AF32" i="2"/>
  <c r="AB32" i="2"/>
  <c r="AA32" i="2"/>
  <c r="AI32" i="2" s="1"/>
  <c r="S32" i="2" s="1"/>
  <c r="B32" i="2"/>
  <c r="AG31" i="2"/>
  <c r="AM31" i="2"/>
  <c r="AB31" i="2"/>
  <c r="AA31" i="2"/>
  <c r="AI31" i="2" s="1"/>
  <c r="S31" i="2" s="1"/>
  <c r="B31" i="2"/>
  <c r="AN30" i="2"/>
  <c r="AF30" i="2"/>
  <c r="AB30" i="2"/>
  <c r="AA30" i="2"/>
  <c r="AI30" i="2" s="1"/>
  <c r="S30" i="2" s="1"/>
  <c r="B30" i="2"/>
  <c r="E32" i="1"/>
  <c r="E31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4" i="1"/>
  <c r="E13" i="1"/>
  <c r="E12" i="1"/>
  <c r="G20" i="4"/>
  <c r="T47" i="2" l="1"/>
  <c r="S47" i="2"/>
  <c r="T32" i="2"/>
  <c r="W32" i="2" s="1"/>
  <c r="T40" i="2"/>
  <c r="W40" i="2" s="1"/>
  <c r="T44" i="2"/>
  <c r="W44" i="2" s="1"/>
  <c r="T33" i="2"/>
  <c r="W33" i="2" s="1"/>
  <c r="T37" i="2"/>
  <c r="W37" i="2" s="1"/>
  <c r="T41" i="2"/>
  <c r="W41" i="2" s="1"/>
  <c r="T45" i="2"/>
  <c r="W45" i="2" s="1"/>
  <c r="T30" i="2"/>
  <c r="W30" i="2" s="1"/>
  <c r="T38" i="2"/>
  <c r="W38" i="2" s="1"/>
  <c r="T42" i="2"/>
  <c r="W42" i="2" s="1"/>
  <c r="T46" i="2"/>
  <c r="W46" i="2" s="1"/>
  <c r="T31" i="2"/>
  <c r="W31" i="2" s="1"/>
  <c r="T35" i="2"/>
  <c r="W35" i="2" s="1"/>
  <c r="T39" i="2"/>
  <c r="W39" i="2" s="1"/>
  <c r="T43" i="2"/>
  <c r="W43" i="2" s="1"/>
  <c r="W47" i="2"/>
  <c r="V38" i="2"/>
  <c r="Z41" i="2"/>
  <c r="AD41" i="2" s="1"/>
  <c r="AM47" i="2"/>
  <c r="AP47" i="2" s="1"/>
  <c r="Y44" i="2"/>
  <c r="AC44" i="2" s="1"/>
  <c r="AH38" i="2"/>
  <c r="Y47" i="2"/>
  <c r="AC47" i="2" s="1"/>
  <c r="AM33" i="2"/>
  <c r="AP33" i="2" s="1"/>
  <c r="AM41" i="2"/>
  <c r="AP41" i="2" s="1"/>
  <c r="AE31" i="2"/>
  <c r="Y36" i="2"/>
  <c r="AC36" i="2" s="1"/>
  <c r="AM39" i="2"/>
  <c r="AP39" i="2" s="1"/>
  <c r="AN41" i="2"/>
  <c r="AF45" i="2"/>
  <c r="AF48" i="2"/>
  <c r="Y33" i="2"/>
  <c r="AC33" i="2" s="1"/>
  <c r="AM42" i="2"/>
  <c r="AP42" i="2" s="1"/>
  <c r="AF31" i="2"/>
  <c r="Z37" i="2"/>
  <c r="AD37" i="2" s="1"/>
  <c r="Y41" i="2"/>
  <c r="AC41" i="2" s="1"/>
  <c r="AE42" i="2"/>
  <c r="AH46" i="2"/>
  <c r="V30" i="2"/>
  <c r="AH32" i="2"/>
  <c r="AF33" i="2"/>
  <c r="AN35" i="2"/>
  <c r="AM36" i="2"/>
  <c r="AO36" i="2" s="1"/>
  <c r="AF39" i="2"/>
  <c r="Z45" i="2"/>
  <c r="AD45" i="2" s="1"/>
  <c r="Y31" i="2"/>
  <c r="AC31" i="2" s="1"/>
  <c r="V32" i="2"/>
  <c r="Y34" i="2"/>
  <c r="AC34" i="2" s="1"/>
  <c r="Z35" i="2"/>
  <c r="AD35" i="2" s="1"/>
  <c r="AE36" i="2"/>
  <c r="AN37" i="2"/>
  <c r="AE39" i="2"/>
  <c r="AH40" i="2"/>
  <c r="AF41" i="2"/>
  <c r="AN43" i="2"/>
  <c r="AO43" i="2" s="1"/>
  <c r="AM44" i="2"/>
  <c r="AP44" i="2" s="1"/>
  <c r="V46" i="2"/>
  <c r="AF47" i="2"/>
  <c r="AE34" i="2"/>
  <c r="AH30" i="2"/>
  <c r="Z33" i="2"/>
  <c r="AD33" i="2" s="1"/>
  <c r="AN33" i="2"/>
  <c r="AO33" i="2" s="1"/>
  <c r="AM34" i="2"/>
  <c r="AO34" i="2" s="1"/>
  <c r="AF37" i="2"/>
  <c r="V40" i="2"/>
  <c r="Y42" i="2"/>
  <c r="AC42" i="2" s="1"/>
  <c r="Z43" i="2"/>
  <c r="AD43" i="2" s="1"/>
  <c r="AE44" i="2"/>
  <c r="AN45" i="2"/>
  <c r="AO45" i="2" s="1"/>
  <c r="AP43" i="2"/>
  <c r="AP45" i="2"/>
  <c r="Y30" i="2"/>
  <c r="AC30" i="2" s="1"/>
  <c r="AM30" i="2"/>
  <c r="AP30" i="2" s="1"/>
  <c r="Z31" i="2"/>
  <c r="AD31" i="2" s="1"/>
  <c r="AN31" i="2"/>
  <c r="AO31" i="2" s="1"/>
  <c r="Y32" i="2"/>
  <c r="AC32" i="2" s="1"/>
  <c r="AM32" i="2"/>
  <c r="AO32" i="2" s="1"/>
  <c r="AF35" i="2"/>
  <c r="Y38" i="2"/>
  <c r="AC38" i="2" s="1"/>
  <c r="AM38" i="2"/>
  <c r="AO38" i="2" s="1"/>
  <c r="Z39" i="2"/>
  <c r="AD39" i="2" s="1"/>
  <c r="AN39" i="2"/>
  <c r="AE40" i="2"/>
  <c r="AF43" i="2"/>
  <c r="AE46" i="2"/>
  <c r="AM46" i="2"/>
  <c r="AO46" i="2" s="1"/>
  <c r="Z47" i="2"/>
  <c r="AD47" i="2" s="1"/>
  <c r="Y35" i="2"/>
  <c r="AC35" i="2" s="1"/>
  <c r="AM35" i="2"/>
  <c r="AH36" i="2"/>
  <c r="AE37" i="2"/>
  <c r="AM37" i="2"/>
  <c r="V42" i="2"/>
  <c r="AH42" i="2"/>
  <c r="Y43" i="2"/>
  <c r="AC43" i="2" s="1"/>
  <c r="AE43" i="2"/>
  <c r="V44" i="2"/>
  <c r="AH44" i="2"/>
  <c r="Y45" i="2"/>
  <c r="AC45" i="2" s="1"/>
  <c r="AE45" i="2"/>
  <c r="AE48" i="2"/>
  <c r="AG30" i="2"/>
  <c r="V31" i="2"/>
  <c r="AH31" i="2"/>
  <c r="AP31" i="2"/>
  <c r="AG32" i="2"/>
  <c r="V33" i="2"/>
  <c r="AH33" i="2"/>
  <c r="AA34" i="2"/>
  <c r="AI34" i="2" s="1"/>
  <c r="S34" i="2" s="1"/>
  <c r="AG34" i="2"/>
  <c r="V35" i="2"/>
  <c r="AH35" i="2"/>
  <c r="AA36" i="2"/>
  <c r="AI36" i="2" s="1"/>
  <c r="S36" i="2" s="1"/>
  <c r="AG36" i="2"/>
  <c r="V37" i="2"/>
  <c r="AH37" i="2"/>
  <c r="AG38" i="2"/>
  <c r="V39" i="2"/>
  <c r="AH39" i="2"/>
  <c r="AG40" i="2"/>
  <c r="V41" i="2"/>
  <c r="AH41" i="2"/>
  <c r="AG42" i="2"/>
  <c r="V43" i="2"/>
  <c r="AH43" i="2"/>
  <c r="AG44" i="2"/>
  <c r="V45" i="2"/>
  <c r="AH45" i="2"/>
  <c r="AG46" i="2"/>
  <c r="V47" i="2"/>
  <c r="AH47" i="2"/>
  <c r="AE30" i="2"/>
  <c r="AE32" i="2"/>
  <c r="AE38" i="2"/>
  <c r="Y40" i="2"/>
  <c r="AC40" i="2" s="1"/>
  <c r="AM40" i="2"/>
  <c r="AO40" i="2" s="1"/>
  <c r="Y46" i="2"/>
  <c r="AC46" i="2" s="1"/>
  <c r="AN47" i="2"/>
  <c r="AH34" i="2"/>
  <c r="Z30" i="2"/>
  <c r="AD30" i="2" s="1"/>
  <c r="Z32" i="2"/>
  <c r="AD32" i="2" s="1"/>
  <c r="Z34" i="2"/>
  <c r="AD34" i="2" s="1"/>
  <c r="Z36" i="2"/>
  <c r="AD36" i="2" s="1"/>
  <c r="Z38" i="2"/>
  <c r="AD38" i="2" s="1"/>
  <c r="Z40" i="2"/>
  <c r="AD40" i="2" s="1"/>
  <c r="Z42" i="2"/>
  <c r="AD42" i="2" s="1"/>
  <c r="Z44" i="2"/>
  <c r="AD44" i="2" s="1"/>
  <c r="Z46" i="2"/>
  <c r="AD46" i="2" s="1"/>
  <c r="AG48" i="2"/>
  <c r="Y48" i="2"/>
  <c r="AA48" i="2"/>
  <c r="Z48" i="2"/>
  <c r="AD48" i="2" s="1"/>
  <c r="AN48" i="2"/>
  <c r="AO48" i="2" s="1"/>
  <c r="AP48" i="2"/>
  <c r="A10" i="4"/>
  <c r="H10" i="4"/>
  <c r="G25" i="4"/>
  <c r="G26" i="4"/>
  <c r="G27" i="4"/>
  <c r="G28" i="4"/>
  <c r="G29" i="4"/>
  <c r="H5" i="1"/>
  <c r="H6" i="1"/>
  <c r="H7" i="1"/>
  <c r="H8" i="1"/>
  <c r="H9" i="1"/>
  <c r="C5" i="1"/>
  <c r="C6" i="1"/>
  <c r="C7" i="1"/>
  <c r="C8" i="1"/>
  <c r="C9" i="1"/>
  <c r="J13" i="3" s="1"/>
  <c r="A5" i="2"/>
  <c r="B9" i="3" s="1"/>
  <c r="T36" i="2" l="1"/>
  <c r="W36" i="2" s="1"/>
  <c r="T34" i="2"/>
  <c r="W34" i="2" s="1"/>
  <c r="AC48" i="2"/>
  <c r="AO44" i="2"/>
  <c r="AQ44" i="2" s="1"/>
  <c r="AP36" i="2"/>
  <c r="AO47" i="2"/>
  <c r="AQ47" i="2" s="1"/>
  <c r="AO39" i="2"/>
  <c r="AQ39" i="2" s="1"/>
  <c r="AO41" i="2"/>
  <c r="AQ41" i="2" s="1"/>
  <c r="AP38" i="2"/>
  <c r="AQ38" i="2" s="1"/>
  <c r="AQ36" i="2"/>
  <c r="AO30" i="2"/>
  <c r="AQ30" i="2" s="1"/>
  <c r="AP32" i="2"/>
  <c r="AQ32" i="2" s="1"/>
  <c r="AO42" i="2"/>
  <c r="AQ42" i="2" s="1"/>
  <c r="AQ31" i="2"/>
  <c r="AP40" i="2"/>
  <c r="AQ40" i="2" s="1"/>
  <c r="AQ33" i="2"/>
  <c r="AP34" i="2"/>
  <c r="AQ34" i="2" s="1"/>
  <c r="AQ45" i="2"/>
  <c r="AO35" i="2"/>
  <c r="AP35" i="2"/>
  <c r="AP46" i="2"/>
  <c r="AQ46" i="2" s="1"/>
  <c r="AQ43" i="2"/>
  <c r="AO37" i="2"/>
  <c r="AP37" i="2"/>
  <c r="AI48" i="2"/>
  <c r="S48" i="2" s="1"/>
  <c r="AQ48" i="2"/>
  <c r="T48" i="2" l="1"/>
  <c r="W48" i="2" s="1"/>
  <c r="AQ37" i="2"/>
  <c r="AQ35" i="2"/>
  <c r="F29" i="10"/>
  <c r="F30" i="10"/>
  <c r="F31" i="10"/>
  <c r="F32" i="10"/>
  <c r="F33" i="10"/>
  <c r="E30" i="1" l="1"/>
  <c r="E29" i="1"/>
  <c r="K49" i="2"/>
  <c r="H33" i="4" l="1"/>
  <c r="H18" i="3"/>
  <c r="H19" i="3" s="1"/>
  <c r="I19" i="3" s="1"/>
  <c r="I38" i="4"/>
  <c r="H34" i="4"/>
  <c r="H35" i="4"/>
  <c r="H36" i="4"/>
  <c r="H37" i="4"/>
  <c r="H38" i="4"/>
  <c r="I39" i="4"/>
  <c r="I37" i="4"/>
  <c r="I36" i="4"/>
  <c r="I35" i="4"/>
  <c r="I34" i="4"/>
  <c r="I33" i="4"/>
  <c r="H40" i="4" l="1"/>
  <c r="H39" i="4"/>
  <c r="J12" i="3"/>
  <c r="J17" i="3"/>
  <c r="J16" i="3"/>
  <c r="D4" i="3"/>
  <c r="D3" i="3"/>
  <c r="H99" i="4"/>
  <c r="H98" i="4"/>
  <c r="G19" i="4"/>
  <c r="H84" i="4" s="1"/>
  <c r="H85" i="4"/>
  <c r="G21" i="4"/>
  <c r="G22" i="4"/>
  <c r="G23" i="4"/>
  <c r="G13" i="4"/>
  <c r="B91" i="4" s="1"/>
  <c r="G14" i="4"/>
  <c r="B92" i="4" s="1"/>
  <c r="G15" i="4"/>
  <c r="G16" i="4"/>
  <c r="G17" i="4"/>
  <c r="F33" i="4"/>
  <c r="F34" i="4"/>
  <c r="F35" i="4"/>
  <c r="F36" i="4"/>
  <c r="F37" i="4"/>
  <c r="F38" i="4"/>
  <c r="G59" i="1"/>
  <c r="G58" i="1"/>
  <c r="V63" i="2"/>
  <c r="A59" i="1"/>
  <c r="N73" i="2" s="1"/>
  <c r="A58" i="1"/>
  <c r="N72" i="2" s="1"/>
  <c r="C49" i="2"/>
  <c r="I40" i="4" l="1"/>
  <c r="H41" i="4" l="1"/>
  <c r="J41" i="4" s="1"/>
  <c r="T63" i="2" l="1"/>
  <c r="E2" i="11" s="1"/>
  <c r="H2" i="11" s="1"/>
  <c r="H12" i="11" s="1"/>
  <c r="H13" i="11" s="1"/>
  <c r="V69" i="2" l="1"/>
  <c r="T64" i="2"/>
  <c r="E10" i="3" l="1"/>
  <c r="H31" i="4" s="1"/>
  <c r="J31" i="4" s="1"/>
  <c r="J42" i="4" s="1"/>
  <c r="J43" i="4" s="1"/>
</calcChain>
</file>

<file path=xl/comments1.xml><?xml version="1.0" encoding="utf-8"?>
<comments xmlns="http://schemas.openxmlformats.org/spreadsheetml/2006/main">
  <authors>
    <author>MICROSOFT</author>
  </authors>
  <commentList>
    <comment ref="L12" authorId="0">
      <text>
        <r>
          <rPr>
            <b/>
            <i/>
            <sz val="8"/>
            <color indexed="81"/>
            <rFont val="Tahoma"/>
            <family val="2"/>
          </rPr>
          <t>Perhatian:
Jika Tidak ada Biaya, Kolom ini harus kosong (JANGAN diisi oleh huruf/angka/tanda baca apapun, OK :)</t>
        </r>
      </text>
    </comment>
  </commentList>
</comments>
</file>

<file path=xl/comments2.xml><?xml version="1.0" encoding="utf-8"?>
<comments xmlns="http://schemas.openxmlformats.org/spreadsheetml/2006/main">
  <authors>
    <author>Toshiba</author>
  </authors>
  <commentList>
    <comment ref="R7" authorId="0">
      <text>
        <r>
          <rPr>
            <b/>
            <sz val="9"/>
            <color indexed="81"/>
            <rFont val="Tahoma"/>
            <family val="2"/>
          </rPr>
          <t>Perhatian:</t>
        </r>
        <r>
          <rPr>
            <sz val="9"/>
            <color indexed="81"/>
            <rFont val="Tahoma"/>
            <family val="2"/>
          </rPr>
          <t xml:space="preserve">
Jika Tidak ada Realisasi Biaya, Kolom ini harus kosong (JANGAN diisi oleh huruf/angka/tanda baca apapun, OK :)</t>
        </r>
      </text>
    </comment>
  </commentList>
</comments>
</file>

<file path=xl/sharedStrings.xml><?xml version="1.0" encoding="utf-8"?>
<sst xmlns="http://schemas.openxmlformats.org/spreadsheetml/2006/main" count="393" uniqueCount="166">
  <si>
    <t>FORMULIR SASARAN KERJA</t>
  </si>
  <si>
    <t>NO</t>
  </si>
  <si>
    <t>I. PEJABAT PENILAI</t>
  </si>
  <si>
    <t>II. PEGAWAI NEGERI SIPIL YANG DINILAI</t>
  </si>
  <si>
    <t>Nama</t>
  </si>
  <si>
    <t>NIP</t>
  </si>
  <si>
    <t>Jabatan</t>
  </si>
  <si>
    <t>Unit Kerja</t>
  </si>
  <si>
    <t>Pangkat/Gol.Ruang</t>
  </si>
  <si>
    <t>TARGET</t>
  </si>
  <si>
    <t>KUAL/MUTU</t>
  </si>
  <si>
    <t>WAKTU</t>
  </si>
  <si>
    <t>BIAYA</t>
  </si>
  <si>
    <t>Pegawai Negeri Sipil Yang Dinilai</t>
  </si>
  <si>
    <t>REALISASI</t>
  </si>
  <si>
    <t>PENGHITUNGAN</t>
  </si>
  <si>
    <t>Waktu</t>
  </si>
  <si>
    <t>Biaya</t>
  </si>
  <si>
    <t>Nilai Capaian SKP</t>
  </si>
  <si>
    <t>PENILAIAN CAPAIAN SASARAN KERJA</t>
  </si>
  <si>
    <t>NILAI CAPAIAN SKP</t>
  </si>
  <si>
    <t>AK</t>
  </si>
  <si>
    <t>Catatan :</t>
  </si>
  <si>
    <t>* AK Bagi PNS yang memangku jabatan fungsional tertentu</t>
  </si>
  <si>
    <t>KUANT/OUTPUT</t>
  </si>
  <si>
    <t>Kuant/ Output</t>
  </si>
  <si>
    <t>Pejabat Penilai,</t>
  </si>
  <si>
    <t>III. KEGIATAN TUGAS JABATAN</t>
  </si>
  <si>
    <t>kuantitas</t>
  </si>
  <si>
    <t>kualitas</t>
  </si>
  <si>
    <t>waktu</t>
  </si>
  <si>
    <t>biaya</t>
  </si>
  <si>
    <t>(76-((((1.76*G8-N8)/G8)*100)-100))</t>
  </si>
  <si>
    <t>(76-((((1.76*I8-P8)/I8)*100)-100))</t>
  </si>
  <si>
    <t>persen waktu</t>
  </si>
  <si>
    <t>persen biaya</t>
  </si>
  <si>
    <t>(1.76*G8-N8)/G8)*100)</t>
  </si>
  <si>
    <t>(1.76*I8-P8)/I8)*100)</t>
  </si>
  <si>
    <t>RW&lt;24</t>
  </si>
  <si>
    <t>RW&gt;24</t>
  </si>
  <si>
    <t>RB&lt;24</t>
  </si>
  <si>
    <t>RB&gt;24</t>
  </si>
  <si>
    <t>II. TUGAS TAMBAHAN DAN KREATIVITAS :</t>
  </si>
  <si>
    <t>BUKU CATATAN PENILAIAN PERILAKU PNS</t>
  </si>
  <si>
    <t>No</t>
  </si>
  <si>
    <t>Tanggal</t>
  </si>
  <si>
    <t>Uraian</t>
  </si>
  <si>
    <t>Penilaian SKP sampai dengan akhir Desember 2014 =</t>
  </si>
  <si>
    <t>sedangkan penilaian perilaku kerjanya adalah</t>
  </si>
  <si>
    <t>sebagai berikut :</t>
  </si>
  <si>
    <t>Orientasi Pelayanan</t>
  </si>
  <si>
    <t>Integritas</t>
  </si>
  <si>
    <t>Komitmen</t>
  </si>
  <si>
    <t>Disiplin</t>
  </si>
  <si>
    <t>Kerjasama</t>
  </si>
  <si>
    <t>Kepemimpinan</t>
  </si>
  <si>
    <t>=</t>
  </si>
  <si>
    <t>Jumlah</t>
  </si>
  <si>
    <t>Nilai Rata-rata</t>
  </si>
  <si>
    <t>Nama/NIP dan Paraf                       Pejabat Penilai</t>
  </si>
  <si>
    <t>PENILAIAN PRESTASI KERJA</t>
  </si>
  <si>
    <t>PEGAWAI NEGERI SIPIL</t>
  </si>
  <si>
    <t>JANGKA WAKTU PENILAIAN</t>
  </si>
  <si>
    <t>YANG DINILAI</t>
  </si>
  <si>
    <t>N A M A</t>
  </si>
  <si>
    <t>a.</t>
  </si>
  <si>
    <t>Pangkat, golongan ruang</t>
  </si>
  <si>
    <t>Jabatan/Pekerjaan</t>
  </si>
  <si>
    <t>Unit Organisasi</t>
  </si>
  <si>
    <t>b.</t>
  </si>
  <si>
    <t>c.</t>
  </si>
  <si>
    <t>d.</t>
  </si>
  <si>
    <t>e.</t>
  </si>
  <si>
    <t>PEJABAT PENILAI</t>
  </si>
  <si>
    <t>ATASAN PEJABAT PENILAI</t>
  </si>
  <si>
    <t>:</t>
  </si>
  <si>
    <t>UNSUR YANG DINILAI</t>
  </si>
  <si>
    <t xml:space="preserve">a. </t>
  </si>
  <si>
    <t>1.</t>
  </si>
  <si>
    <t>2.</t>
  </si>
  <si>
    <t>3.</t>
  </si>
  <si>
    <t>5.</t>
  </si>
  <si>
    <t>6.</t>
  </si>
  <si>
    <t>Nilai Perilaku kerja</t>
  </si>
  <si>
    <t>Perilaku Kerja</t>
  </si>
  <si>
    <t>JUMLAH</t>
  </si>
  <si>
    <t>Nilai Prestasi Kerja</t>
  </si>
  <si>
    <t>KEBERATAN DARI PEGAWAI NEGERI SIPIL</t>
  </si>
  <si>
    <t>YANG DINILAI (APABILA ADA)</t>
  </si>
  <si>
    <t>Tanggal ...........................................</t>
  </si>
  <si>
    <t>TANGGAPAN PEJABAT PENILAI ATAS KEBERATAN</t>
  </si>
  <si>
    <t>KEPUTUSAN ATASAN PEJABAT PENILAI ATAS</t>
  </si>
  <si>
    <t>KEBERATAN</t>
  </si>
  <si>
    <t>REKOMENDASI</t>
  </si>
  <si>
    <t>ATASAN PEJABAT YANG MENILAI</t>
  </si>
  <si>
    <t>Kual/  Mutu</t>
  </si>
  <si>
    <t>11.</t>
  </si>
  <si>
    <t>9.</t>
  </si>
  <si>
    <t>10.</t>
  </si>
  <si>
    <t>8.</t>
  </si>
  <si>
    <t>7.</t>
  </si>
  <si>
    <t>4.</t>
  </si>
  <si>
    <t xml:space="preserve">  X   60%</t>
  </si>
  <si>
    <t xml:space="preserve"> X   40%</t>
  </si>
  <si>
    <t>Sasaran Kerja Pegawai (SKP)</t>
  </si>
  <si>
    <t>DATA SASARAN KERJA PEGAWAI</t>
  </si>
  <si>
    <t>Nama Pegawai</t>
  </si>
  <si>
    <t>Jangka Waktu Penilaian</t>
  </si>
  <si>
    <t>Pangkat Golongan Ruang</t>
  </si>
  <si>
    <t xml:space="preserve">Jangka Waktu Penilaian </t>
  </si>
  <si>
    <t>I. KEGIATAN TUGAS JABATAN</t>
  </si>
  <si>
    <t>Tugas Tambahan :</t>
  </si>
  <si>
    <t>Kreatifitas</t>
  </si>
  <si>
    <t>A</t>
  </si>
  <si>
    <t>B</t>
  </si>
  <si>
    <t>-</t>
  </si>
  <si>
    <t>PEGAWAI NEGERI SIPIL YANG DINILAI,</t>
  </si>
  <si>
    <t>%</t>
  </si>
  <si>
    <t>Tanjungpinang, 31 Desember 2014</t>
  </si>
  <si>
    <t>DIBUAT TANGGAL,         DESEMBER 2014</t>
  </si>
  <si>
    <t>DITERIMA TANGGAL,         JANUARI 2015</t>
  </si>
  <si>
    <t>Universitas Maritim Raja Ali Haji</t>
  </si>
  <si>
    <t>UNIVERSITAS MARITIM RAJA ALI HAJI</t>
  </si>
  <si>
    <t>TAHUN 2015</t>
  </si>
  <si>
    <t>01 Januari s.d 31 Desember 2015</t>
  </si>
  <si>
    <t>Tanjungpinang,           Januari 2015</t>
  </si>
  <si>
    <t xml:space="preserve">     4.</t>
  </si>
  <si>
    <t xml:space="preserve">a. Sasaran Kerja Pegawai (SKP)             </t>
  </si>
  <si>
    <t>x</t>
  </si>
  <si>
    <t>b. Perilaku Kerja</t>
  </si>
  <si>
    <t>1. Orientasi Pelayanan</t>
  </si>
  <si>
    <t>2. Integritas</t>
  </si>
  <si>
    <t>3. Komitmen</t>
  </si>
  <si>
    <t>4. Disiplin</t>
  </si>
  <si>
    <t>5. Kerjasama</t>
  </si>
  <si>
    <t>6. Kepemimpinan</t>
  </si>
  <si>
    <t xml:space="preserve"> Jumlah</t>
  </si>
  <si>
    <t xml:space="preserve">  Nilai rata – rata</t>
  </si>
  <si>
    <t xml:space="preserve">  Nilai Perilaku Kerja</t>
  </si>
  <si>
    <t>NILAI PRESTASI KERJA</t>
  </si>
  <si>
    <t>5. KEBERATAN DARI PEGAWAI NEGERI</t>
  </si>
  <si>
    <t xml:space="preserve">    SIPIL YANG DINILAI  (APABILA ADA)</t>
  </si>
  <si>
    <t>Tanggal, ………………….</t>
  </si>
  <si>
    <t>6. TANGGAPAN PEJABAT PENILAI</t>
  </si>
  <si>
    <t xml:space="preserve">    ATAS KEBERATAN</t>
  </si>
  <si>
    <t>7. KEPUTUSAN ATASAN PEJABAT</t>
  </si>
  <si>
    <t xml:space="preserve">    PENILAI ATAS KEBERATAN</t>
  </si>
  <si>
    <t>KEMENTERIAN PEKERJAAN UMUM</t>
  </si>
  <si>
    <t>DIREKTORAT JENDERAL BINA MARGA</t>
  </si>
  <si>
    <t>BULAN</t>
  </si>
  <si>
    <t xml:space="preserve">     1.</t>
  </si>
  <si>
    <r>
      <t>a.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a m a</t>
    </r>
  </si>
  <si>
    <t>Emichta Rachmayani, SH., M.Hum.</t>
  </si>
  <si>
    <r>
      <t>b.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I K</t>
    </r>
  </si>
  <si>
    <r>
      <t>c.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Pangkat, Golongan ruang, TMT</t>
    </r>
  </si>
  <si>
    <r>
      <t>d.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Jabatan/Pekerjaan</t>
    </r>
  </si>
  <si>
    <r>
      <t>e.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Unit Organisasi</t>
    </r>
  </si>
  <si>
    <t xml:space="preserve">     2.</t>
  </si>
  <si>
    <r>
      <t>b.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I P</t>
    </r>
  </si>
  <si>
    <t xml:space="preserve">     3.</t>
  </si>
  <si>
    <t>9. DIBUAT TANGGAL, …………..</t>
  </si>
  <si>
    <t>DITERIMA TANGGAL, …………</t>
  </si>
  <si>
    <t>PEGAWAI NEGERI SIPIL YANG DINILAI</t>
  </si>
  <si>
    <t>: 2 Januari s/d 31 Desember 2015</t>
  </si>
  <si>
    <t>DITERIMA TANGGAL, ....................</t>
  </si>
  <si>
    <t>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</si>
</sst>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0.000"/>
  </numFmts>
  <fonts count="34" x14ac:knownFonts="1">
    <font>
      <sz val="10"/>
      <name val="Arial"/>
    </font>
    <font>
      <sz val="8"/>
      <name val="Arial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8"/>
      <name val="Cambria"/>
      <family val="1"/>
      <scheme val="major"/>
    </font>
    <font>
      <sz val="9"/>
      <name val="Cambria"/>
      <family val="1"/>
      <scheme val="major"/>
    </font>
    <font>
      <b/>
      <sz val="8"/>
      <name val="Cambria"/>
      <family val="1"/>
      <scheme val="major"/>
    </font>
    <font>
      <u/>
      <sz val="10"/>
      <name val="Cambria"/>
      <family val="1"/>
      <scheme val="major"/>
    </font>
    <font>
      <b/>
      <sz val="7"/>
      <name val="Cambria"/>
      <family val="1"/>
      <scheme val="major"/>
    </font>
    <font>
      <sz val="10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sz val="12"/>
      <name val="Arial"/>
      <family val="2"/>
    </font>
    <font>
      <b/>
      <sz val="14"/>
      <color theme="0"/>
      <name val="Cambria"/>
      <family val="1"/>
      <scheme val="major"/>
    </font>
    <font>
      <b/>
      <u/>
      <sz val="10"/>
      <name val="Cambria"/>
      <family val="1"/>
      <scheme val="major"/>
    </font>
    <font>
      <u/>
      <sz val="11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8"/>
      <color indexed="81"/>
      <name val="Tahoma"/>
      <family val="2"/>
    </font>
    <font>
      <sz val="10"/>
      <color theme="0"/>
      <name val="Cambria"/>
      <family val="1"/>
      <scheme val="major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u/>
      <sz val="12"/>
      <name val="Times New Roman"/>
      <family val="1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1" fillId="0" borderId="0" applyFont="0" applyFill="0" applyBorder="0" applyAlignment="0" applyProtection="0"/>
  </cellStyleXfs>
  <cellXfs count="460">
    <xf numFmtId="0" fontId="0" fillId="0" borderId="0" xfId="0"/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quotePrefix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2" fillId="0" borderId="8" xfId="0" quotePrefix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7" xfId="0" quotePrefix="1" applyFont="1" applyBorder="1" applyAlignment="1">
      <alignment horizontal="right" vertical="center"/>
    </xf>
    <xf numFmtId="0" fontId="2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1" fontId="2" fillId="0" borderId="20" xfId="0" applyNumberFormat="1" applyFont="1" applyBorder="1" applyAlignment="1">
      <alignment horizontal="center" vertical="center"/>
    </xf>
    <xf numFmtId="41" fontId="2" fillId="0" borderId="18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0" fontId="2" fillId="0" borderId="0" xfId="0" quotePrefix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164" fontId="10" fillId="0" borderId="9" xfId="0" quotePrefix="1" applyNumberFormat="1" applyFont="1" applyBorder="1" applyAlignment="1">
      <alignment horizontal="center" vertical="center"/>
    </xf>
    <xf numFmtId="41" fontId="6" fillId="0" borderId="18" xfId="1" applyFont="1" applyBorder="1" applyAlignment="1">
      <alignment horizontal="center" vertical="center"/>
    </xf>
    <xf numFmtId="2" fontId="6" fillId="0" borderId="0" xfId="0" quotePrefix="1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3" xfId="0" applyFont="1" applyBorder="1" applyAlignment="1">
      <alignment horizontal="center"/>
    </xf>
    <xf numFmtId="0" fontId="12" fillId="0" borderId="8" xfId="0" applyFont="1" applyBorder="1" applyAlignment="1"/>
    <xf numFmtId="0" fontId="12" fillId="0" borderId="14" xfId="0" applyFont="1" applyBorder="1" applyAlignment="1"/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horizontal="right"/>
    </xf>
    <xf numFmtId="0" fontId="12" fillId="0" borderId="0" xfId="0" applyFont="1" applyBorder="1" applyAlignment="1">
      <alignment horizontal="right" vertical="center"/>
    </xf>
    <xf numFmtId="2" fontId="12" fillId="0" borderId="18" xfId="0" applyNumberFormat="1" applyFont="1" applyBorder="1" applyAlignment="1">
      <alignment horizontal="center" vertical="center"/>
    </xf>
    <xf numFmtId="0" fontId="2" fillId="0" borderId="0" xfId="0" applyFont="1" applyAlignment="1"/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43" fontId="2" fillId="0" borderId="3" xfId="0" applyNumberFormat="1" applyFont="1" applyBorder="1" applyAlignment="1">
      <alignment vertical="top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1" fontId="6" fillId="0" borderId="18" xfId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4" fillId="3" borderId="10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13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/>
    <xf numFmtId="0" fontId="3" fillId="0" borderId="0" xfId="0" applyFont="1"/>
    <xf numFmtId="0" fontId="14" fillId="0" borderId="2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2" fillId="0" borderId="17" xfId="0" applyFont="1" applyBorder="1" applyAlignment="1">
      <alignment vertical="top" wrapText="1"/>
    </xf>
    <xf numFmtId="0" fontId="14" fillId="0" borderId="18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164" fontId="2" fillId="0" borderId="20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center" wrapText="1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3" fontId="8" fillId="0" borderId="9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164" fontId="6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64" fontId="6" fillId="7" borderId="9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64" fontId="2" fillId="0" borderId="18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 wrapText="1"/>
    </xf>
    <xf numFmtId="2" fontId="13" fillId="0" borderId="2" xfId="0" applyNumberFormat="1" applyFont="1" applyBorder="1" applyAlignment="1">
      <alignment vertical="center"/>
    </xf>
    <xf numFmtId="2" fontId="13" fillId="0" borderId="18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13" fillId="0" borderId="12" xfId="0" quotePrefix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2" fontId="23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9" fontId="14" fillId="0" borderId="18" xfId="0" quotePrefix="1" applyNumberFormat="1" applyFont="1" applyBorder="1" applyAlignment="1">
      <alignment horizontal="left" vertical="center"/>
    </xf>
    <xf numFmtId="0" fontId="14" fillId="0" borderId="18" xfId="0" quotePrefix="1" applyFont="1" applyBorder="1" applyAlignment="1">
      <alignment horizontal="left" vertical="center"/>
    </xf>
    <xf numFmtId="0" fontId="14" fillId="0" borderId="18" xfId="0" applyFont="1" applyBorder="1" applyAlignment="1">
      <alignment horizontal="left" vertical="top" wrapText="1"/>
    </xf>
    <xf numFmtId="0" fontId="25" fillId="0" borderId="40" xfId="0" applyFont="1" applyBorder="1" applyAlignment="1">
      <alignment horizontal="center" vertical="center" wrapText="1"/>
    </xf>
    <xf numFmtId="43" fontId="25" fillId="0" borderId="39" xfId="0" applyNumberFormat="1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9" fontId="25" fillId="0" borderId="43" xfId="0" applyNumberFormat="1" applyFont="1" applyBorder="1" applyAlignment="1">
      <alignment horizontal="center" vertical="center" wrapText="1"/>
    </xf>
    <xf numFmtId="2" fontId="26" fillId="0" borderId="44" xfId="0" applyNumberFormat="1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6" fillId="7" borderId="44" xfId="0" applyFont="1" applyFill="1" applyBorder="1" applyAlignment="1">
      <alignment wrapText="1"/>
    </xf>
    <xf numFmtId="0" fontId="26" fillId="0" borderId="45" xfId="0" applyFont="1" applyBorder="1" applyAlignment="1">
      <alignment horizontal="center" vertical="center" wrapText="1"/>
    </xf>
    <xf numFmtId="2" fontId="26" fillId="0" borderId="45" xfId="0" applyNumberFormat="1" applyFont="1" applyBorder="1" applyAlignment="1">
      <alignment horizontal="center" vertical="center" wrapText="1"/>
    </xf>
    <xf numFmtId="2" fontId="25" fillId="0" borderId="45" xfId="0" applyNumberFormat="1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9" fontId="25" fillId="0" borderId="44" xfId="0" applyNumberFormat="1" applyFont="1" applyBorder="1" applyAlignment="1">
      <alignment horizontal="center" vertical="center" wrapText="1"/>
    </xf>
    <xf numFmtId="2" fontId="25" fillId="0" borderId="50" xfId="0" applyNumberFormat="1" applyFont="1" applyBorder="1" applyAlignment="1">
      <alignment horizontal="center" vertical="center" wrapText="1"/>
    </xf>
    <xf numFmtId="164" fontId="25" fillId="0" borderId="52" xfId="0" applyNumberFormat="1" applyFont="1" applyBorder="1" applyAlignment="1">
      <alignment horizontal="center" vertical="center"/>
    </xf>
    <xf numFmtId="43" fontId="25" fillId="0" borderId="39" xfId="0" applyNumberFormat="1" applyFont="1" applyBorder="1" applyAlignment="1">
      <alignment horizontal="left" vertical="center" wrapText="1"/>
    </xf>
    <xf numFmtId="0" fontId="28" fillId="0" borderId="57" xfId="0" applyFont="1" applyBorder="1" applyAlignment="1">
      <alignment vertical="top" wrapText="1"/>
    </xf>
    <xf numFmtId="0" fontId="0" fillId="0" borderId="0" xfId="0" applyBorder="1"/>
    <xf numFmtId="0" fontId="0" fillId="0" borderId="58" xfId="0" applyBorder="1"/>
    <xf numFmtId="0" fontId="0" fillId="0" borderId="57" xfId="0" applyBorder="1"/>
    <xf numFmtId="0" fontId="28" fillId="0" borderId="57" xfId="0" applyFont="1" applyBorder="1" applyAlignment="1">
      <alignment horizontal="right" vertical="top" wrapText="1"/>
    </xf>
    <xf numFmtId="0" fontId="29" fillId="0" borderId="57" xfId="0" applyFont="1" applyBorder="1" applyAlignment="1">
      <alignment vertical="top" wrapText="1"/>
    </xf>
    <xf numFmtId="0" fontId="29" fillId="0" borderId="59" xfId="0" applyFont="1" applyBorder="1" applyAlignment="1">
      <alignment vertical="top" wrapText="1"/>
    </xf>
    <xf numFmtId="0" fontId="0" fillId="0" borderId="60" xfId="0" applyBorder="1"/>
    <xf numFmtId="0" fontId="0" fillId="0" borderId="61" xfId="0" applyBorder="1"/>
    <xf numFmtId="0" fontId="29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left" vertical="center"/>
    </xf>
    <xf numFmtId="0" fontId="26" fillId="0" borderId="0" xfId="0" applyFont="1"/>
    <xf numFmtId="0" fontId="26" fillId="0" borderId="0" xfId="0" applyFont="1" applyBorder="1"/>
    <xf numFmtId="0" fontId="29" fillId="0" borderId="0" xfId="0" applyFont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25" fillId="0" borderId="57" xfId="0" applyFont="1" applyBorder="1" applyAlignment="1">
      <alignment horizontal="left" indent="1"/>
    </xf>
    <xf numFmtId="0" fontId="25" fillId="0" borderId="0" xfId="0" applyFont="1" applyBorder="1" applyAlignment="1">
      <alignment horizontal="left" indent="1"/>
    </xf>
    <xf numFmtId="0" fontId="0" fillId="0" borderId="59" xfId="0" applyBorder="1"/>
    <xf numFmtId="0" fontId="25" fillId="0" borderId="55" xfId="0" applyFont="1" applyBorder="1"/>
    <xf numFmtId="0" fontId="26" fillId="0" borderId="0" xfId="0" applyFont="1" applyBorder="1" applyAlignment="1">
      <alignment vertical="top" wrapText="1"/>
    </xf>
    <xf numFmtId="0" fontId="26" fillId="0" borderId="58" xfId="0" applyFont="1" applyBorder="1" applyAlignment="1">
      <alignment vertical="top" wrapText="1"/>
    </xf>
    <xf numFmtId="0" fontId="25" fillId="0" borderId="0" xfId="0" applyFont="1" applyBorder="1" applyAlignment="1">
      <alignment horizontal="left"/>
    </xf>
    <xf numFmtId="0" fontId="33" fillId="0" borderId="0" xfId="0" applyFont="1" applyBorder="1"/>
    <xf numFmtId="0" fontId="32" fillId="0" borderId="0" xfId="0" applyFont="1" applyBorder="1" applyAlignment="1"/>
    <xf numFmtId="0" fontId="26" fillId="0" borderId="0" xfId="0" applyFont="1" applyBorder="1" applyAlignment="1">
      <alignment vertical="top"/>
    </xf>
    <xf numFmtId="0" fontId="25" fillId="0" borderId="0" xfId="0" applyFont="1" applyBorder="1" applyAlignment="1"/>
    <xf numFmtId="0" fontId="25" fillId="0" borderId="0" xfId="0" applyFont="1" applyBorder="1" applyAlignment="1">
      <alignment horizontal="left" vertical="top"/>
    </xf>
    <xf numFmtId="49" fontId="26" fillId="0" borderId="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58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58" xfId="0" applyFont="1" applyBorder="1" applyAlignment="1">
      <alignment horizontal="center" vertical="top"/>
    </xf>
    <xf numFmtId="0" fontId="32" fillId="0" borderId="0" xfId="0" applyFont="1" applyBorder="1" applyAlignment="1">
      <alignment horizontal="center" wrapText="1"/>
    </xf>
    <xf numFmtId="0" fontId="32" fillId="0" borderId="58" xfId="0" applyFont="1" applyBorder="1" applyAlignment="1">
      <alignment horizontal="center" wrapText="1"/>
    </xf>
    <xf numFmtId="0" fontId="25" fillId="0" borderId="17" xfId="0" applyFont="1" applyBorder="1" applyAlignment="1"/>
    <xf numFmtId="1" fontId="26" fillId="0" borderId="0" xfId="0" applyNumberFormat="1" applyFont="1" applyBorder="1" applyAlignment="1">
      <alignment vertical="top"/>
    </xf>
    <xf numFmtId="0" fontId="32" fillId="0" borderId="0" xfId="0" applyFont="1" applyBorder="1" applyAlignment="1">
      <alignment vertical="center"/>
    </xf>
    <xf numFmtId="49" fontId="26" fillId="0" borderId="60" xfId="0" applyNumberFormat="1" applyFont="1" applyBorder="1" applyAlignment="1">
      <alignment vertical="top"/>
    </xf>
    <xf numFmtId="0" fontId="26" fillId="0" borderId="6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17" fillId="6" borderId="0" xfId="0" applyFont="1" applyFill="1" applyAlignment="1">
      <alignment horizontal="center" vertical="center"/>
    </xf>
    <xf numFmtId="0" fontId="14" fillId="3" borderId="19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4" fillId="4" borderId="13" xfId="0" applyFont="1" applyFill="1" applyBorder="1" applyAlignment="1">
      <alignment horizontal="left" vertical="center"/>
    </xf>
    <xf numFmtId="0" fontId="14" fillId="4" borderId="8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horizontal="left" vertical="center"/>
    </xf>
    <xf numFmtId="0" fontId="14" fillId="5" borderId="15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left" vertical="center"/>
    </xf>
    <xf numFmtId="0" fontId="14" fillId="5" borderId="4" xfId="0" applyFont="1" applyFill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8" fillId="0" borderId="3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4" fontId="26" fillId="0" borderId="46" xfId="0" applyNumberFormat="1" applyFont="1" applyBorder="1" applyAlignment="1">
      <alignment horizontal="center" vertical="center"/>
    </xf>
    <xf numFmtId="164" fontId="26" fillId="0" borderId="47" xfId="0" applyNumberFormat="1" applyFont="1" applyBorder="1" applyAlignment="1">
      <alignment horizontal="center" vertical="center"/>
    </xf>
    <xf numFmtId="0" fontId="25" fillId="0" borderId="53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5" fillId="0" borderId="50" xfId="0" applyFont="1" applyBorder="1" applyAlignment="1">
      <alignment vertical="top" wrapText="1"/>
    </xf>
    <xf numFmtId="0" fontId="26" fillId="0" borderId="38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left" vertical="center" wrapText="1"/>
    </xf>
    <xf numFmtId="0" fontId="26" fillId="7" borderId="46" xfId="0" applyFont="1" applyFill="1" applyBorder="1" applyAlignment="1">
      <alignment horizontal="center" vertical="center" wrapText="1"/>
    </xf>
    <xf numFmtId="0" fontId="26" fillId="7" borderId="47" xfId="0" applyFont="1" applyFill="1" applyBorder="1" applyAlignment="1">
      <alignment horizontal="center" vertical="center" wrapText="1"/>
    </xf>
    <xf numFmtId="0" fontId="25" fillId="0" borderId="38" xfId="0" applyFont="1" applyBorder="1" applyAlignment="1">
      <alignment horizontal="left" vertical="center" wrapText="1"/>
    </xf>
    <xf numFmtId="0" fontId="25" fillId="0" borderId="39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0" fontId="25" fillId="0" borderId="48" xfId="0" applyFont="1" applyBorder="1" applyAlignment="1">
      <alignment horizontal="center" vertical="top" wrapText="1"/>
    </xf>
    <xf numFmtId="0" fontId="25" fillId="0" borderId="38" xfId="0" applyFont="1" applyBorder="1" applyAlignment="1">
      <alignment vertical="center" wrapText="1"/>
    </xf>
    <xf numFmtId="0" fontId="25" fillId="0" borderId="39" xfId="0" applyFont="1" applyBorder="1" applyAlignment="1">
      <alignment vertical="center" wrapText="1"/>
    </xf>
    <xf numFmtId="0" fontId="25" fillId="0" borderId="40" xfId="0" applyFont="1" applyBorder="1" applyAlignment="1">
      <alignment vertical="center" wrapText="1"/>
    </xf>
    <xf numFmtId="0" fontId="25" fillId="0" borderId="37" xfId="0" applyFont="1" applyBorder="1" applyAlignment="1">
      <alignment horizontal="justify" vertical="center" wrapText="1"/>
    </xf>
    <xf numFmtId="0" fontId="25" fillId="0" borderId="41" xfId="0" applyFont="1" applyBorder="1" applyAlignment="1">
      <alignment horizontal="justify" vertical="center" wrapText="1"/>
    </xf>
    <xf numFmtId="0" fontId="25" fillId="0" borderId="48" xfId="0" applyFont="1" applyBorder="1" applyAlignment="1">
      <alignment horizontal="justify" vertical="center" wrapText="1"/>
    </xf>
    <xf numFmtId="0" fontId="28" fillId="0" borderId="54" xfId="0" applyFont="1" applyBorder="1" applyAlignment="1">
      <alignment horizontal="left" wrapText="1"/>
    </xf>
    <xf numFmtId="0" fontId="28" fillId="0" borderId="55" xfId="0" applyFont="1" applyBorder="1" applyAlignment="1">
      <alignment horizontal="left" wrapText="1"/>
    </xf>
    <xf numFmtId="0" fontId="28" fillId="0" borderId="56" xfId="0" applyFont="1" applyBorder="1" applyAlignment="1">
      <alignment horizontal="left" wrapText="1"/>
    </xf>
    <xf numFmtId="0" fontId="28" fillId="0" borderId="57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58" xfId="0" applyFont="1" applyBorder="1" applyAlignment="1">
      <alignment horizontal="left" vertical="top" wrapText="1"/>
    </xf>
    <xf numFmtId="0" fontId="28" fillId="0" borderId="59" xfId="0" applyFont="1" applyBorder="1" applyAlignment="1">
      <alignment horizontal="center" vertical="top" wrapText="1"/>
    </xf>
    <xf numFmtId="0" fontId="28" fillId="0" borderId="60" xfId="0" applyFont="1" applyBorder="1" applyAlignment="1">
      <alignment horizontal="center" vertical="top" wrapText="1"/>
    </xf>
    <xf numFmtId="0" fontId="28" fillId="0" borderId="61" xfId="0" applyFont="1" applyBorder="1" applyAlignment="1">
      <alignment horizontal="center" vertical="top" wrapText="1"/>
    </xf>
    <xf numFmtId="0" fontId="25" fillId="0" borderId="51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9" xfId="0" applyFont="1" applyBorder="1" applyAlignment="1">
      <alignment wrapText="1"/>
    </xf>
    <xf numFmtId="0" fontId="25" fillId="0" borderId="42" xfId="0" applyFont="1" applyBorder="1" applyAlignment="1">
      <alignment wrapText="1"/>
    </xf>
    <xf numFmtId="0" fontId="25" fillId="0" borderId="50" xfId="0" applyFont="1" applyBorder="1" applyAlignment="1">
      <alignment wrapText="1"/>
    </xf>
    <xf numFmtId="0" fontId="25" fillId="0" borderId="5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50" xfId="0" applyFont="1" applyBorder="1" applyAlignment="1">
      <alignment horizontal="center" wrapText="1"/>
    </xf>
    <xf numFmtId="0" fontId="25" fillId="0" borderId="51" xfId="0" applyFont="1" applyBorder="1" applyAlignment="1">
      <alignment vertical="top" wrapText="1"/>
    </xf>
    <xf numFmtId="0" fontId="25" fillId="0" borderId="45" xfId="0" applyFont="1" applyBorder="1" applyAlignment="1">
      <alignment vertical="top" wrapText="1"/>
    </xf>
    <xf numFmtId="0" fontId="25" fillId="0" borderId="44" xfId="0" applyFont="1" applyBorder="1" applyAlignment="1">
      <alignment vertical="top" wrapText="1"/>
    </xf>
    <xf numFmtId="0" fontId="28" fillId="0" borderId="57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58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28" fillId="0" borderId="49" xfId="0" applyFont="1" applyBorder="1" applyAlignment="1">
      <alignment horizontal="center" vertical="top" wrapText="1"/>
    </xf>
    <xf numFmtId="0" fontId="28" fillId="0" borderId="53" xfId="0" applyFont="1" applyBorder="1" applyAlignment="1">
      <alignment horizontal="center" vertical="top" wrapText="1"/>
    </xf>
    <xf numFmtId="0" fontId="28" fillId="0" borderId="51" xfId="0" applyFont="1" applyBorder="1" applyAlignment="1">
      <alignment horizontal="center" vertical="top" wrapText="1"/>
    </xf>
    <xf numFmtId="0" fontId="28" fillId="0" borderId="62" xfId="0" applyFont="1" applyBorder="1" applyAlignment="1">
      <alignment horizontal="left" vertical="center"/>
    </xf>
    <xf numFmtId="0" fontId="28" fillId="0" borderId="63" xfId="0" applyFont="1" applyBorder="1" applyAlignment="1">
      <alignment horizontal="left" vertical="center"/>
    </xf>
    <xf numFmtId="0" fontId="28" fillId="0" borderId="64" xfId="0" applyFont="1" applyBorder="1" applyAlignment="1">
      <alignment horizontal="left" vertical="center"/>
    </xf>
    <xf numFmtId="0" fontId="29" fillId="0" borderId="65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66" xfId="0" applyFont="1" applyBorder="1" applyAlignment="1">
      <alignment horizontal="left" vertical="center" wrapText="1"/>
    </xf>
    <xf numFmtId="0" fontId="0" fillId="0" borderId="6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1" fontId="0" fillId="0" borderId="65" xfId="0" applyNumberFormat="1" applyBorder="1" applyAlignment="1">
      <alignment horizontal="left" vertical="center"/>
    </xf>
    <xf numFmtId="1" fontId="0" fillId="0" borderId="2" xfId="0" applyNumberFormat="1" applyBorder="1" applyAlignment="1">
      <alignment horizontal="left" vertical="center"/>
    </xf>
    <xf numFmtId="1" fontId="0" fillId="0" borderId="66" xfId="0" applyNumberFormat="1" applyBorder="1" applyAlignment="1">
      <alignment horizontal="left" vertical="center"/>
    </xf>
    <xf numFmtId="0" fontId="29" fillId="0" borderId="67" xfId="0" applyFont="1" applyBorder="1" applyAlignment="1">
      <alignment horizontal="left" vertical="center" wrapText="1"/>
    </xf>
    <xf numFmtId="0" fontId="29" fillId="0" borderId="68" xfId="0" applyFont="1" applyBorder="1" applyAlignment="1">
      <alignment horizontal="left" vertical="center" wrapText="1"/>
    </xf>
    <xf numFmtId="0" fontId="29" fillId="0" borderId="69" xfId="0" applyFont="1" applyBorder="1" applyAlignment="1">
      <alignment horizontal="left" vertical="center" wrapText="1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11" fillId="0" borderId="67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top"/>
    </xf>
    <xf numFmtId="0" fontId="25" fillId="0" borderId="58" xfId="0" applyFont="1" applyBorder="1" applyAlignment="1">
      <alignment horizontal="center" vertical="top"/>
    </xf>
    <xf numFmtId="0" fontId="25" fillId="0" borderId="58" xfId="0" applyFont="1" applyBorder="1" applyAlignment="1">
      <alignment horizontal="center" wrapText="1"/>
    </xf>
    <xf numFmtId="0" fontId="11" fillId="0" borderId="65" xfId="0" applyFont="1" applyBorder="1" applyAlignment="1">
      <alignment horizontal="left" vertical="center"/>
    </xf>
    <xf numFmtId="49" fontId="11" fillId="0" borderId="65" xfId="0" applyNumberFormat="1" applyFont="1" applyBorder="1" applyAlignment="1">
      <alignment horizontal="left" vertical="center"/>
    </xf>
    <xf numFmtId="49" fontId="0" fillId="0" borderId="65" xfId="0" applyNumberFormat="1" applyBorder="1" applyAlignment="1">
      <alignment horizontal="left" vertical="center"/>
    </xf>
    <xf numFmtId="15" fontId="2" fillId="0" borderId="3" xfId="0" quotePrefix="1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5" fontId="2" fillId="0" borderId="0" xfId="0" quotePrefix="1" applyNumberFormat="1" applyFont="1" applyBorder="1" applyAlignment="1">
      <alignment horizontal="center" vertical="top" wrapText="1"/>
    </xf>
    <xf numFmtId="15" fontId="2" fillId="0" borderId="4" xfId="0" quotePrefix="1" applyNumberFormat="1" applyFont="1" applyBorder="1" applyAlignment="1">
      <alignment horizontal="center" vertical="top" wrapText="1"/>
    </xf>
    <xf numFmtId="0" fontId="12" fillId="0" borderId="17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43" fontId="13" fillId="0" borderId="8" xfId="0" applyNumberFormat="1" applyFont="1" applyBorder="1" applyAlignment="1">
      <alignment horizontal="right" vertical="center"/>
    </xf>
    <xf numFmtId="43" fontId="13" fillId="0" borderId="17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8</xdr:row>
      <xdr:rowOff>19050</xdr:rowOff>
    </xdr:from>
    <xdr:to>
      <xdr:col>7</xdr:col>
      <xdr:colOff>419100</xdr:colOff>
      <xdr:row>11</xdr:row>
      <xdr:rowOff>257175</xdr:rowOff>
    </xdr:to>
    <xdr:sp macro="" textlink="">
      <xdr:nvSpPr>
        <xdr:cNvPr id="4" name="Left Arrow Callout 3">
          <a:hlinkClick xmlns:r="http://schemas.openxmlformats.org/officeDocument/2006/relationships" r:id="rId1"/>
        </xdr:cNvPr>
        <xdr:cNvSpPr/>
      </xdr:nvSpPr>
      <xdr:spPr>
        <a:xfrm>
          <a:off x="6591300" y="2190750"/>
          <a:ext cx="1009650" cy="1095375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</xdr:row>
      <xdr:rowOff>0</xdr:rowOff>
    </xdr:from>
    <xdr:to>
      <xdr:col>11</xdr:col>
      <xdr:colOff>400050</xdr:colOff>
      <xdr:row>10</xdr:row>
      <xdr:rowOff>104775</xdr:rowOff>
    </xdr:to>
    <xdr:sp macro="" textlink="">
      <xdr:nvSpPr>
        <xdr:cNvPr id="5" name="Left Arrow Callout 4">
          <a:hlinkClick xmlns:r="http://schemas.openxmlformats.org/officeDocument/2006/relationships" r:id="rId1"/>
        </xdr:cNvPr>
        <xdr:cNvSpPr/>
      </xdr:nvSpPr>
      <xdr:spPr>
        <a:xfrm>
          <a:off x="5991225" y="657225"/>
          <a:ext cx="1038225" cy="1095375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  <xdr:twoCellAnchor>
    <xdr:from>
      <xdr:col>3</xdr:col>
      <xdr:colOff>277283</xdr:colOff>
      <xdr:row>2</xdr:row>
      <xdr:rowOff>14957</xdr:rowOff>
    </xdr:from>
    <xdr:to>
      <xdr:col>6</xdr:col>
      <xdr:colOff>116415</xdr:colOff>
      <xdr:row>7</xdr:row>
      <xdr:rowOff>84670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033" y="343040"/>
          <a:ext cx="865715" cy="863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1</xdr:row>
      <xdr:rowOff>19050</xdr:rowOff>
    </xdr:from>
    <xdr:to>
      <xdr:col>13</xdr:col>
      <xdr:colOff>447675</xdr:colOff>
      <xdr:row>7</xdr:row>
      <xdr:rowOff>9525</xdr:rowOff>
    </xdr:to>
    <xdr:sp macro="" textlink="">
      <xdr:nvSpPr>
        <xdr:cNvPr id="4" name="Left Arrow Callout 3">
          <a:hlinkClick xmlns:r="http://schemas.openxmlformats.org/officeDocument/2006/relationships" r:id="rId1"/>
        </xdr:cNvPr>
        <xdr:cNvSpPr/>
      </xdr:nvSpPr>
      <xdr:spPr>
        <a:xfrm>
          <a:off x="8639175" y="219075"/>
          <a:ext cx="1066800" cy="1104900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150798</xdr:colOff>
      <xdr:row>6</xdr:row>
      <xdr:rowOff>230187</xdr:rowOff>
    </xdr:from>
    <xdr:to>
      <xdr:col>20</xdr:col>
      <xdr:colOff>928687</xdr:colOff>
      <xdr:row>21</xdr:row>
      <xdr:rowOff>87313</xdr:rowOff>
    </xdr:to>
    <xdr:sp macro="" textlink="">
      <xdr:nvSpPr>
        <xdr:cNvPr id="3" name="Left Arrow Callout 2">
          <a:hlinkClick xmlns:r="http://schemas.openxmlformats.org/officeDocument/2006/relationships" r:id="rId1"/>
        </xdr:cNvPr>
        <xdr:cNvSpPr/>
      </xdr:nvSpPr>
      <xdr:spPr>
        <a:xfrm>
          <a:off x="9905986" y="1373187"/>
          <a:ext cx="777889" cy="896939"/>
        </a:xfrm>
        <a:prstGeom prst="leftArrowCallout">
          <a:avLst>
            <a:gd name="adj1" fmla="val 813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533400</xdr:colOff>
      <xdr:row>24</xdr:row>
      <xdr:rowOff>142875</xdr:rowOff>
    </xdr:from>
    <xdr:to>
      <xdr:col>18</xdr:col>
      <xdr:colOff>9525</xdr:colOff>
      <xdr:row>29</xdr:row>
      <xdr:rowOff>152400</xdr:rowOff>
    </xdr:to>
    <xdr:pic>
      <xdr:nvPicPr>
        <xdr:cNvPr id="2" name="Picture 1" descr="G:\logo\Government\lambang_garudaP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9267825"/>
          <a:ext cx="10096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2</xdr:row>
      <xdr:rowOff>180975</xdr:rowOff>
    </xdr:from>
    <xdr:to>
      <xdr:col>12</xdr:col>
      <xdr:colOff>419100</xdr:colOff>
      <xdr:row>6</xdr:row>
      <xdr:rowOff>114300</xdr:rowOff>
    </xdr:to>
    <xdr:sp macro="" textlink="">
      <xdr:nvSpPr>
        <xdr:cNvPr id="2" name="Left Arrow Callout 1">
          <a:hlinkClick xmlns:r="http://schemas.openxmlformats.org/officeDocument/2006/relationships" r:id="rId1"/>
        </xdr:cNvPr>
        <xdr:cNvSpPr/>
      </xdr:nvSpPr>
      <xdr:spPr>
        <a:xfrm>
          <a:off x="6858000" y="628650"/>
          <a:ext cx="1009650" cy="1104900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997527</xdr:colOff>
      <xdr:row>0</xdr:row>
      <xdr:rowOff>46759</xdr:rowOff>
    </xdr:from>
    <xdr:to>
      <xdr:col>6</xdr:col>
      <xdr:colOff>727363</xdr:colOff>
      <xdr:row>4</xdr:row>
      <xdr:rowOff>189635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0102" y="46759"/>
          <a:ext cx="863311" cy="942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7</xdr:row>
      <xdr:rowOff>173182</xdr:rowOff>
    </xdr:from>
    <xdr:to>
      <xdr:col>12</xdr:col>
      <xdr:colOff>403514</xdr:colOff>
      <xdr:row>12</xdr:row>
      <xdr:rowOff>135082</xdr:rowOff>
    </xdr:to>
    <xdr:sp macro="" textlink="">
      <xdr:nvSpPr>
        <xdr:cNvPr id="3" name="Left Arrow Callout 2">
          <a:hlinkClick xmlns:r="http://schemas.openxmlformats.org/officeDocument/2006/relationships" r:id="rId2"/>
        </xdr:cNvPr>
        <xdr:cNvSpPr/>
      </xdr:nvSpPr>
      <xdr:spPr>
        <a:xfrm>
          <a:off x="6546273" y="1766455"/>
          <a:ext cx="1009650" cy="1104900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70C0"/>
    <pageSetUpPr fitToPage="1"/>
  </sheetPr>
  <dimension ref="A1:E23"/>
  <sheetViews>
    <sheetView showWhiteSpace="0" view="pageBreakPreview" zoomScale="90" zoomScaleNormal="80" zoomScaleSheetLayoutView="90" zoomScalePageLayoutView="90" workbookViewId="0">
      <selection activeCell="E16" sqref="E16"/>
    </sheetView>
  </sheetViews>
  <sheetFormatPr defaultRowHeight="18" x14ac:dyDescent="0.2"/>
  <cols>
    <col min="1" max="1" width="4.28515625" style="93" customWidth="1"/>
    <col min="2" max="2" width="3.7109375" style="92" customWidth="1"/>
    <col min="3" max="3" width="27.5703125" style="92" customWidth="1"/>
    <col min="4" max="4" width="1.5703125" style="92" bestFit="1" customWidth="1"/>
    <col min="5" max="5" width="57.140625" style="92" customWidth="1"/>
    <col min="6" max="16384" width="9.140625" style="92"/>
  </cols>
  <sheetData>
    <row r="1" spans="1:5" x14ac:dyDescent="0.2">
      <c r="A1" s="256" t="s">
        <v>105</v>
      </c>
      <c r="B1" s="256"/>
      <c r="C1" s="256"/>
      <c r="D1" s="256"/>
      <c r="E1" s="256"/>
    </row>
    <row r="3" spans="1:5" ht="22.5" customHeight="1" x14ac:dyDescent="0.2">
      <c r="A3" s="96">
        <v>1</v>
      </c>
      <c r="B3" s="257" t="s">
        <v>63</v>
      </c>
      <c r="C3" s="258"/>
      <c r="D3" s="259"/>
      <c r="E3" s="260"/>
    </row>
    <row r="4" spans="1:5" ht="22.5" customHeight="1" x14ac:dyDescent="0.2">
      <c r="A4" s="101"/>
      <c r="B4" s="99" t="s">
        <v>65</v>
      </c>
      <c r="C4" s="97" t="s">
        <v>4</v>
      </c>
      <c r="D4" s="98" t="s">
        <v>75</v>
      </c>
      <c r="E4" s="127"/>
    </row>
    <row r="5" spans="1:5" ht="22.5" customHeight="1" x14ac:dyDescent="0.2">
      <c r="A5" s="102"/>
      <c r="B5" s="99" t="s">
        <v>69</v>
      </c>
      <c r="C5" s="97" t="s">
        <v>5</v>
      </c>
      <c r="D5" s="94" t="s">
        <v>75</v>
      </c>
      <c r="E5" s="194"/>
    </row>
    <row r="6" spans="1:5" ht="22.5" customHeight="1" x14ac:dyDescent="0.2">
      <c r="A6" s="102"/>
      <c r="B6" s="100" t="s">
        <v>70</v>
      </c>
      <c r="C6" s="97" t="s">
        <v>8</v>
      </c>
      <c r="D6" s="94" t="s">
        <v>75</v>
      </c>
      <c r="E6" s="195"/>
    </row>
    <row r="7" spans="1:5" ht="44.25" customHeight="1" x14ac:dyDescent="0.2">
      <c r="A7" s="102"/>
      <c r="B7" s="100" t="s">
        <v>71</v>
      </c>
      <c r="C7" s="97" t="s">
        <v>6</v>
      </c>
      <c r="D7" s="95" t="s">
        <v>75</v>
      </c>
      <c r="E7" s="196"/>
    </row>
    <row r="8" spans="1:5" ht="22.5" customHeight="1" x14ac:dyDescent="0.2">
      <c r="A8" s="103"/>
      <c r="B8" s="100" t="s">
        <v>72</v>
      </c>
      <c r="C8" s="97" t="s">
        <v>7</v>
      </c>
      <c r="D8" s="95" t="s">
        <v>75</v>
      </c>
      <c r="E8" s="126" t="s">
        <v>121</v>
      </c>
    </row>
    <row r="9" spans="1:5" ht="22.5" customHeight="1" x14ac:dyDescent="0.2">
      <c r="A9" s="104">
        <v>2</v>
      </c>
      <c r="B9" s="261" t="s">
        <v>73</v>
      </c>
      <c r="C9" s="262"/>
      <c r="D9" s="262"/>
      <c r="E9" s="263"/>
    </row>
    <row r="10" spans="1:5" ht="22.5" customHeight="1" x14ac:dyDescent="0.2">
      <c r="A10" s="101"/>
      <c r="B10" s="99" t="s">
        <v>65</v>
      </c>
      <c r="C10" s="97" t="s">
        <v>4</v>
      </c>
      <c r="D10" s="94" t="s">
        <v>75</v>
      </c>
      <c r="E10" s="127"/>
    </row>
    <row r="11" spans="1:5" ht="22.5" customHeight="1" x14ac:dyDescent="0.2">
      <c r="A11" s="102"/>
      <c r="B11" s="99" t="s">
        <v>69</v>
      </c>
      <c r="C11" s="97" t="s">
        <v>5</v>
      </c>
      <c r="D11" s="94" t="s">
        <v>75</v>
      </c>
      <c r="E11" s="194"/>
    </row>
    <row r="12" spans="1:5" ht="22.5" customHeight="1" x14ac:dyDescent="0.2">
      <c r="A12" s="102"/>
      <c r="B12" s="100" t="s">
        <v>70</v>
      </c>
      <c r="C12" s="97" t="s">
        <v>8</v>
      </c>
      <c r="D12" s="94" t="s">
        <v>75</v>
      </c>
      <c r="E12" s="195"/>
    </row>
    <row r="13" spans="1:5" ht="22.5" customHeight="1" x14ac:dyDescent="0.2">
      <c r="A13" s="102"/>
      <c r="B13" s="100" t="s">
        <v>71</v>
      </c>
      <c r="C13" s="97" t="s">
        <v>6</v>
      </c>
      <c r="D13" s="95" t="s">
        <v>75</v>
      </c>
      <c r="E13" s="126"/>
    </row>
    <row r="14" spans="1:5" ht="22.5" customHeight="1" x14ac:dyDescent="0.2">
      <c r="A14" s="103"/>
      <c r="B14" s="100" t="s">
        <v>72</v>
      </c>
      <c r="C14" s="97" t="s">
        <v>7</v>
      </c>
      <c r="D14" s="95" t="s">
        <v>75</v>
      </c>
      <c r="E14" s="126" t="s">
        <v>121</v>
      </c>
    </row>
    <row r="15" spans="1:5" ht="22.5" customHeight="1" x14ac:dyDescent="0.2">
      <c r="A15" s="105">
        <v>3</v>
      </c>
      <c r="B15" s="264" t="s">
        <v>74</v>
      </c>
      <c r="C15" s="265"/>
      <c r="D15" s="265"/>
      <c r="E15" s="266"/>
    </row>
    <row r="16" spans="1:5" ht="22.5" customHeight="1" x14ac:dyDescent="0.2">
      <c r="A16" s="101"/>
      <c r="B16" s="99" t="s">
        <v>65</v>
      </c>
      <c r="C16" s="97" t="s">
        <v>4</v>
      </c>
      <c r="D16" s="94" t="s">
        <v>75</v>
      </c>
      <c r="E16" s="126"/>
    </row>
    <row r="17" spans="1:5" ht="22.5" customHeight="1" x14ac:dyDescent="0.2">
      <c r="A17" s="102"/>
      <c r="B17" s="99" t="s">
        <v>69</v>
      </c>
      <c r="C17" s="97" t="s">
        <v>5</v>
      </c>
      <c r="D17" s="94" t="s">
        <v>75</v>
      </c>
      <c r="E17" s="194"/>
    </row>
    <row r="18" spans="1:5" ht="22.5" customHeight="1" x14ac:dyDescent="0.2">
      <c r="A18" s="102"/>
      <c r="B18" s="100" t="s">
        <v>70</v>
      </c>
      <c r="C18" s="97" t="s">
        <v>8</v>
      </c>
      <c r="D18" s="94" t="s">
        <v>75</v>
      </c>
      <c r="E18" s="126"/>
    </row>
    <row r="19" spans="1:5" ht="22.5" customHeight="1" x14ac:dyDescent="0.2">
      <c r="A19" s="102"/>
      <c r="B19" s="100" t="s">
        <v>71</v>
      </c>
      <c r="C19" s="97" t="s">
        <v>6</v>
      </c>
      <c r="D19" s="95" t="s">
        <v>75</v>
      </c>
      <c r="E19" s="126"/>
    </row>
    <row r="20" spans="1:5" ht="22.5" customHeight="1" x14ac:dyDescent="0.2">
      <c r="A20" s="103"/>
      <c r="B20" s="100" t="s">
        <v>72</v>
      </c>
      <c r="C20" s="97" t="s">
        <v>7</v>
      </c>
      <c r="D20" s="95" t="s">
        <v>75</v>
      </c>
      <c r="E20" s="126" t="s">
        <v>121</v>
      </c>
    </row>
    <row r="22" spans="1:5" x14ac:dyDescent="0.2">
      <c r="E22" s="92" t="s">
        <v>119</v>
      </c>
    </row>
    <row r="23" spans="1:5" x14ac:dyDescent="0.2">
      <c r="E23" s="92" t="s">
        <v>120</v>
      </c>
    </row>
  </sheetData>
  <sheetProtection selectLockedCells="1" selectUnlockedCells="1"/>
  <mergeCells count="4">
    <mergeCell ref="A1:E1"/>
    <mergeCell ref="B3:E3"/>
    <mergeCell ref="B9:E9"/>
    <mergeCell ref="B15:E15"/>
  </mergeCells>
  <pageMargins left="0.98" right="0.45" top="1.25" bottom="0.75" header="0.3" footer="0.3"/>
  <pageSetup paperSize="256" scale="93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J53"/>
  <sheetViews>
    <sheetView view="pageBreakPreview" topLeftCell="A22" zoomScale="90" zoomScaleSheetLayoutView="90" zoomScalePageLayoutView="60" workbookViewId="0">
      <selection activeCell="F29" sqref="F29:J29"/>
    </sheetView>
  </sheetViews>
  <sheetFormatPr defaultRowHeight="12.75" x14ac:dyDescent="0.2"/>
  <cols>
    <col min="1" max="1" width="12.5703125" style="106" customWidth="1"/>
    <col min="2" max="3" width="9.140625" style="106"/>
    <col min="4" max="4" width="4.5703125" style="106" customWidth="1"/>
    <col min="5" max="5" width="1.5703125" style="106" customWidth="1"/>
    <col min="6" max="16384" width="9.140625" style="106"/>
  </cols>
  <sheetData>
    <row r="1" spans="1:10" ht="13.5" thickTop="1" x14ac:dyDescent="0.2">
      <c r="A1" s="267"/>
      <c r="B1" s="268"/>
      <c r="C1" s="268"/>
      <c r="D1" s="268"/>
      <c r="E1" s="268"/>
      <c r="F1" s="268"/>
      <c r="G1" s="268"/>
      <c r="H1" s="268"/>
      <c r="I1" s="268"/>
      <c r="J1" s="269"/>
    </row>
    <row r="2" spans="1:10" x14ac:dyDescent="0.2">
      <c r="A2" s="184"/>
      <c r="B2" s="185"/>
      <c r="C2" s="185"/>
      <c r="D2" s="185"/>
      <c r="E2" s="185"/>
      <c r="F2" s="185"/>
      <c r="G2" s="185"/>
      <c r="H2" s="185"/>
      <c r="I2" s="185"/>
      <c r="J2" s="186"/>
    </row>
    <row r="3" spans="1:10" x14ac:dyDescent="0.2">
      <c r="A3" s="184"/>
      <c r="B3" s="185"/>
      <c r="C3" s="185"/>
      <c r="D3" s="185"/>
      <c r="E3" s="185"/>
      <c r="F3" s="185"/>
      <c r="G3" s="185"/>
      <c r="H3" s="185"/>
      <c r="I3" s="185"/>
      <c r="J3" s="186"/>
    </row>
    <row r="4" spans="1:10" x14ac:dyDescent="0.2">
      <c r="A4" s="109"/>
      <c r="B4" s="107"/>
      <c r="C4" s="107"/>
      <c r="D4" s="107"/>
      <c r="E4" s="107"/>
      <c r="F4" s="107"/>
      <c r="G4" s="107"/>
      <c r="H4" s="107"/>
      <c r="I4" s="107"/>
      <c r="J4" s="110"/>
    </row>
    <row r="5" spans="1:10" x14ac:dyDescent="0.2">
      <c r="A5" s="109"/>
      <c r="B5" s="107"/>
      <c r="C5" s="107"/>
      <c r="D5" s="107"/>
      <c r="E5" s="107"/>
      <c r="F5" s="107"/>
      <c r="G5" s="107"/>
      <c r="H5" s="107"/>
      <c r="I5" s="107"/>
      <c r="J5" s="110"/>
    </row>
    <row r="6" spans="1:10" x14ac:dyDescent="0.2">
      <c r="A6" s="109"/>
      <c r="B6" s="107"/>
      <c r="C6" s="107"/>
      <c r="D6" s="107"/>
      <c r="E6" s="107"/>
      <c r="F6" s="107"/>
      <c r="G6" s="107"/>
      <c r="H6" s="107"/>
      <c r="I6" s="107"/>
      <c r="J6" s="110"/>
    </row>
    <row r="7" spans="1:10" x14ac:dyDescent="0.2">
      <c r="A7" s="109"/>
      <c r="B7" s="107"/>
      <c r="C7" s="107"/>
      <c r="D7" s="107"/>
      <c r="E7" s="107"/>
      <c r="F7" s="107"/>
      <c r="G7" s="107"/>
      <c r="H7" s="107"/>
      <c r="I7" s="107"/>
      <c r="J7" s="110"/>
    </row>
    <row r="8" spans="1:10" x14ac:dyDescent="0.2">
      <c r="A8" s="109"/>
      <c r="B8" s="107"/>
      <c r="C8" s="107"/>
      <c r="D8" s="107"/>
      <c r="E8" s="107"/>
      <c r="F8" s="107"/>
      <c r="G8" s="107"/>
      <c r="H8" s="107"/>
      <c r="I8" s="107"/>
      <c r="J8" s="110"/>
    </row>
    <row r="9" spans="1:10" x14ac:dyDescent="0.2">
      <c r="A9" s="109"/>
      <c r="B9" s="107"/>
      <c r="C9" s="107"/>
      <c r="D9" s="107"/>
      <c r="E9" s="107"/>
      <c r="F9" s="107"/>
      <c r="G9" s="107"/>
      <c r="H9" s="107"/>
      <c r="I9" s="107"/>
      <c r="J9" s="110"/>
    </row>
    <row r="10" spans="1:10" ht="18" x14ac:dyDescent="0.2">
      <c r="A10" s="270" t="s">
        <v>60</v>
      </c>
      <c r="B10" s="271"/>
      <c r="C10" s="271"/>
      <c r="D10" s="271"/>
      <c r="E10" s="271"/>
      <c r="F10" s="271"/>
      <c r="G10" s="271"/>
      <c r="H10" s="271"/>
      <c r="I10" s="271"/>
      <c r="J10" s="272"/>
    </row>
    <row r="11" spans="1:10" ht="18" x14ac:dyDescent="0.2">
      <c r="A11" s="270" t="s">
        <v>61</v>
      </c>
      <c r="B11" s="271"/>
      <c r="C11" s="271"/>
      <c r="D11" s="271"/>
      <c r="E11" s="271"/>
      <c r="F11" s="271"/>
      <c r="G11" s="271"/>
      <c r="H11" s="271"/>
      <c r="I11" s="271"/>
      <c r="J11" s="272"/>
    </row>
    <row r="12" spans="1:10" x14ac:dyDescent="0.2">
      <c r="A12" s="109"/>
      <c r="B12" s="107"/>
      <c r="C12" s="107"/>
      <c r="D12" s="107"/>
      <c r="E12" s="107"/>
      <c r="F12" s="107"/>
      <c r="G12" s="107"/>
      <c r="H12" s="107"/>
      <c r="I12" s="107"/>
      <c r="J12" s="110"/>
    </row>
    <row r="13" spans="1:10" x14ac:dyDescent="0.2">
      <c r="A13" s="109"/>
      <c r="B13" s="107"/>
      <c r="C13" s="107"/>
      <c r="D13" s="107"/>
      <c r="E13" s="107"/>
      <c r="F13" s="107"/>
      <c r="G13" s="107"/>
      <c r="H13" s="107"/>
      <c r="I13" s="107"/>
      <c r="J13" s="110"/>
    </row>
    <row r="14" spans="1:10" x14ac:dyDescent="0.2">
      <c r="A14" s="109"/>
      <c r="B14" s="107"/>
      <c r="C14" s="107"/>
      <c r="D14" s="107"/>
      <c r="E14" s="107"/>
      <c r="F14" s="107"/>
      <c r="G14" s="107"/>
      <c r="H14" s="107"/>
      <c r="I14" s="107"/>
      <c r="J14" s="110"/>
    </row>
    <row r="15" spans="1:10" x14ac:dyDescent="0.2">
      <c r="A15" s="109"/>
      <c r="B15" s="107"/>
      <c r="C15" s="107"/>
      <c r="D15" s="107"/>
      <c r="E15" s="107"/>
      <c r="F15" s="107"/>
      <c r="G15" s="107"/>
      <c r="H15" s="107"/>
      <c r="I15" s="107"/>
      <c r="J15" s="110"/>
    </row>
    <row r="16" spans="1:10" x14ac:dyDescent="0.2">
      <c r="A16" s="109"/>
      <c r="B16" s="107"/>
      <c r="C16" s="107"/>
      <c r="D16" s="107"/>
      <c r="E16" s="107"/>
      <c r="F16" s="107"/>
      <c r="G16" s="107"/>
      <c r="H16" s="107"/>
      <c r="I16" s="107"/>
      <c r="J16" s="110"/>
    </row>
    <row r="17" spans="1:10" x14ac:dyDescent="0.2">
      <c r="A17" s="109"/>
      <c r="B17" s="107"/>
      <c r="C17" s="107"/>
      <c r="D17" s="107"/>
      <c r="E17" s="107"/>
      <c r="F17" s="107"/>
      <c r="G17" s="107"/>
      <c r="H17" s="107"/>
      <c r="I17" s="107"/>
      <c r="J17" s="110"/>
    </row>
    <row r="18" spans="1:10" x14ac:dyDescent="0.2">
      <c r="A18" s="109"/>
      <c r="B18" s="107"/>
      <c r="C18" s="107"/>
      <c r="D18" s="107"/>
      <c r="E18" s="107"/>
      <c r="F18" s="107"/>
      <c r="G18" s="107"/>
      <c r="H18" s="107"/>
      <c r="I18" s="107"/>
      <c r="J18" s="110"/>
    </row>
    <row r="19" spans="1:10" ht="15.75" x14ac:dyDescent="0.2">
      <c r="A19" s="273" t="s">
        <v>107</v>
      </c>
      <c r="B19" s="274"/>
      <c r="C19" s="274"/>
      <c r="D19" s="274"/>
      <c r="E19" s="274"/>
      <c r="F19" s="274"/>
      <c r="G19" s="274"/>
      <c r="H19" s="274"/>
      <c r="I19" s="274"/>
      <c r="J19" s="275"/>
    </row>
    <row r="20" spans="1:10" ht="15.75" x14ac:dyDescent="0.2">
      <c r="A20" s="273" t="s">
        <v>124</v>
      </c>
      <c r="B20" s="274"/>
      <c r="C20" s="274"/>
      <c r="D20" s="274"/>
      <c r="E20" s="274"/>
      <c r="F20" s="274"/>
      <c r="G20" s="274"/>
      <c r="H20" s="274"/>
      <c r="I20" s="274"/>
      <c r="J20" s="275"/>
    </row>
    <row r="21" spans="1:10" ht="15.75" x14ac:dyDescent="0.2">
      <c r="A21" s="140"/>
      <c r="B21" s="141"/>
      <c r="C21" s="141"/>
      <c r="D21" s="141"/>
      <c r="E21" s="141"/>
      <c r="F21" s="141"/>
      <c r="G21" s="141"/>
      <c r="H21" s="141"/>
      <c r="I21" s="141"/>
      <c r="J21" s="142"/>
    </row>
    <row r="22" spans="1:10" ht="15.75" x14ac:dyDescent="0.2">
      <c r="A22" s="140"/>
      <c r="B22" s="141"/>
      <c r="C22" s="141"/>
      <c r="D22" s="141"/>
      <c r="E22" s="141"/>
      <c r="F22" s="141"/>
      <c r="G22" s="141"/>
      <c r="H22" s="141"/>
      <c r="I22" s="141"/>
      <c r="J22" s="142"/>
    </row>
    <row r="23" spans="1:10" ht="15.75" x14ac:dyDescent="0.2">
      <c r="A23" s="140"/>
      <c r="B23" s="141"/>
      <c r="C23" s="141"/>
      <c r="D23" s="141"/>
      <c r="E23" s="141"/>
      <c r="F23" s="141"/>
      <c r="G23" s="141"/>
      <c r="H23" s="141"/>
      <c r="I23" s="141"/>
      <c r="J23" s="142"/>
    </row>
    <row r="24" spans="1:10" ht="15.75" x14ac:dyDescent="0.2">
      <c r="A24" s="140"/>
      <c r="B24" s="141"/>
      <c r="C24" s="141"/>
      <c r="D24" s="141"/>
      <c r="E24" s="141"/>
      <c r="F24" s="141"/>
      <c r="G24" s="141"/>
      <c r="H24" s="141"/>
      <c r="I24" s="141"/>
      <c r="J24" s="142"/>
    </row>
    <row r="25" spans="1:10" ht="15.75" x14ac:dyDescent="0.2">
      <c r="A25" s="140"/>
      <c r="B25" s="141"/>
      <c r="C25" s="141"/>
      <c r="D25" s="141"/>
      <c r="E25" s="141"/>
      <c r="F25" s="141"/>
      <c r="G25" s="141"/>
      <c r="H25" s="141"/>
      <c r="I25" s="141"/>
      <c r="J25" s="142"/>
    </row>
    <row r="26" spans="1:10" ht="15.75" x14ac:dyDescent="0.2">
      <c r="A26" s="140"/>
      <c r="B26" s="141"/>
      <c r="C26" s="141"/>
      <c r="D26" s="141"/>
      <c r="E26" s="141"/>
      <c r="F26" s="141"/>
      <c r="G26" s="141"/>
      <c r="H26" s="141"/>
      <c r="I26" s="141"/>
      <c r="J26" s="142"/>
    </row>
    <row r="27" spans="1:10" ht="15.75" x14ac:dyDescent="0.2">
      <c r="A27" s="140"/>
      <c r="B27" s="141"/>
      <c r="C27" s="141"/>
      <c r="D27" s="141"/>
      <c r="E27" s="141"/>
      <c r="F27" s="141"/>
      <c r="G27" s="141"/>
      <c r="H27" s="141"/>
      <c r="I27" s="141"/>
      <c r="J27" s="142"/>
    </row>
    <row r="28" spans="1:10" x14ac:dyDescent="0.2">
      <c r="A28" s="109"/>
      <c r="B28" s="107"/>
      <c r="C28" s="107"/>
      <c r="D28" s="107"/>
      <c r="E28" s="107"/>
      <c r="F28" s="107"/>
      <c r="G28" s="107"/>
      <c r="H28" s="107"/>
      <c r="I28" s="107"/>
      <c r="J28" s="110"/>
    </row>
    <row r="29" spans="1:10" ht="19.5" customHeight="1" x14ac:dyDescent="0.2">
      <c r="A29" s="109"/>
      <c r="B29" s="73" t="s">
        <v>106</v>
      </c>
      <c r="C29" s="73"/>
      <c r="D29" s="73"/>
      <c r="E29" s="73" t="s">
        <v>75</v>
      </c>
      <c r="F29" s="276">
        <f>'1.DATA SKP'!E4</f>
        <v>0</v>
      </c>
      <c r="G29" s="276"/>
      <c r="H29" s="276"/>
      <c r="I29" s="276"/>
      <c r="J29" s="277"/>
    </row>
    <row r="30" spans="1:10" ht="19.5" customHeight="1" x14ac:dyDescent="0.2">
      <c r="A30" s="109"/>
      <c r="B30" s="73" t="s">
        <v>165</v>
      </c>
      <c r="C30" s="73"/>
      <c r="D30" s="73"/>
      <c r="E30" s="73" t="s">
        <v>75</v>
      </c>
      <c r="F30" s="278">
        <f>'1.DATA SKP'!E5</f>
        <v>0</v>
      </c>
      <c r="G30" s="278"/>
      <c r="H30" s="278"/>
      <c r="I30" s="278"/>
      <c r="J30" s="279"/>
    </row>
    <row r="31" spans="1:10" ht="19.5" customHeight="1" x14ac:dyDescent="0.2">
      <c r="A31" s="109"/>
      <c r="B31" s="73" t="s">
        <v>108</v>
      </c>
      <c r="C31" s="73"/>
      <c r="D31" s="73"/>
      <c r="E31" s="73" t="s">
        <v>75</v>
      </c>
      <c r="F31" s="278">
        <f>'1.DATA SKP'!E6</f>
        <v>0</v>
      </c>
      <c r="G31" s="278"/>
      <c r="H31" s="278"/>
      <c r="I31" s="278"/>
      <c r="J31" s="279"/>
    </row>
    <row r="32" spans="1:10" ht="19.5" customHeight="1" x14ac:dyDescent="0.2">
      <c r="A32" s="109"/>
      <c r="B32" s="73" t="s">
        <v>6</v>
      </c>
      <c r="C32" s="73"/>
      <c r="D32" s="73"/>
      <c r="E32" s="73" t="s">
        <v>75</v>
      </c>
      <c r="F32" s="278">
        <f>'1.DATA SKP'!E7</f>
        <v>0</v>
      </c>
      <c r="G32" s="278"/>
      <c r="H32" s="278"/>
      <c r="I32" s="278"/>
      <c r="J32" s="279"/>
    </row>
    <row r="33" spans="1:10" ht="18.75" customHeight="1" x14ac:dyDescent="0.2">
      <c r="A33" s="109"/>
      <c r="B33" s="73" t="s">
        <v>7</v>
      </c>
      <c r="C33" s="73"/>
      <c r="D33" s="73"/>
      <c r="E33" s="73" t="s">
        <v>75</v>
      </c>
      <c r="F33" s="278" t="str">
        <f>'1.DATA SKP'!E8</f>
        <v>Universitas Maritim Raja Ali Haji</v>
      </c>
      <c r="G33" s="278"/>
      <c r="H33" s="278"/>
      <c r="I33" s="278"/>
      <c r="J33" s="279"/>
    </row>
    <row r="34" spans="1:10" ht="15" x14ac:dyDescent="0.2">
      <c r="A34" s="109"/>
      <c r="B34" s="108"/>
      <c r="C34" s="108"/>
      <c r="D34" s="108"/>
      <c r="E34" s="108"/>
      <c r="F34" s="108"/>
      <c r="G34" s="108"/>
      <c r="H34" s="108"/>
      <c r="I34" s="107"/>
      <c r="J34" s="110"/>
    </row>
    <row r="35" spans="1:10" x14ac:dyDescent="0.2">
      <c r="A35" s="109"/>
      <c r="B35" s="107"/>
      <c r="C35" s="107"/>
      <c r="D35" s="107"/>
      <c r="E35" s="107"/>
      <c r="F35" s="107"/>
      <c r="G35" s="107"/>
      <c r="H35" s="107"/>
      <c r="I35" s="107"/>
      <c r="J35" s="110"/>
    </row>
    <row r="36" spans="1:10" x14ac:dyDescent="0.2">
      <c r="A36" s="109"/>
      <c r="B36" s="107"/>
      <c r="C36" s="107"/>
      <c r="D36" s="107"/>
      <c r="E36" s="107"/>
      <c r="F36" s="107"/>
      <c r="G36" s="107"/>
      <c r="H36" s="107"/>
      <c r="I36" s="107"/>
      <c r="J36" s="110"/>
    </row>
    <row r="37" spans="1:10" x14ac:dyDescent="0.2">
      <c r="A37" s="109"/>
      <c r="B37" s="107"/>
      <c r="C37" s="107"/>
      <c r="D37" s="107"/>
      <c r="E37" s="107"/>
      <c r="F37" s="107"/>
      <c r="G37" s="107"/>
      <c r="H37" s="107"/>
      <c r="I37" s="107"/>
      <c r="J37" s="110"/>
    </row>
    <row r="38" spans="1:10" x14ac:dyDescent="0.2">
      <c r="A38" s="109"/>
      <c r="B38" s="107"/>
      <c r="C38" s="107"/>
      <c r="D38" s="107"/>
      <c r="E38" s="107"/>
      <c r="F38" s="107"/>
      <c r="G38" s="107"/>
      <c r="H38" s="107"/>
      <c r="I38" s="107"/>
      <c r="J38" s="110"/>
    </row>
    <row r="39" spans="1:10" x14ac:dyDescent="0.2">
      <c r="A39" s="109"/>
      <c r="B39" s="107"/>
      <c r="C39" s="107"/>
      <c r="D39" s="107"/>
      <c r="E39" s="107"/>
      <c r="F39" s="107"/>
      <c r="G39" s="107"/>
      <c r="H39" s="107"/>
      <c r="I39" s="107"/>
      <c r="J39" s="110"/>
    </row>
    <row r="40" spans="1:10" x14ac:dyDescent="0.2">
      <c r="A40" s="109"/>
      <c r="B40" s="107"/>
      <c r="C40" s="107"/>
      <c r="D40" s="107"/>
      <c r="E40" s="107"/>
      <c r="F40" s="107"/>
      <c r="G40" s="107"/>
      <c r="H40" s="107"/>
      <c r="I40" s="107"/>
      <c r="J40" s="110"/>
    </row>
    <row r="41" spans="1:10" x14ac:dyDescent="0.2">
      <c r="A41" s="109"/>
      <c r="B41" s="107"/>
      <c r="C41" s="107"/>
      <c r="D41" s="107"/>
      <c r="E41" s="107"/>
      <c r="F41" s="107"/>
      <c r="G41" s="107"/>
      <c r="H41" s="107"/>
      <c r="I41" s="107"/>
      <c r="J41" s="110"/>
    </row>
    <row r="42" spans="1:10" x14ac:dyDescent="0.2">
      <c r="A42" s="109"/>
      <c r="B42" s="107"/>
      <c r="C42" s="107"/>
      <c r="D42" s="107"/>
      <c r="E42" s="107"/>
      <c r="F42" s="107"/>
      <c r="G42" s="107"/>
      <c r="H42" s="107"/>
      <c r="I42" s="107"/>
      <c r="J42" s="110"/>
    </row>
    <row r="43" spans="1:10" x14ac:dyDescent="0.2">
      <c r="A43" s="109"/>
      <c r="B43" s="107"/>
      <c r="C43" s="107"/>
      <c r="D43" s="107"/>
      <c r="E43" s="107"/>
      <c r="F43" s="107"/>
      <c r="G43" s="107"/>
      <c r="H43" s="107"/>
      <c r="I43" s="107"/>
      <c r="J43" s="110"/>
    </row>
    <row r="44" spans="1:10" x14ac:dyDescent="0.2">
      <c r="A44" s="109"/>
      <c r="B44" s="107"/>
      <c r="C44" s="107"/>
      <c r="D44" s="107"/>
      <c r="E44" s="107"/>
      <c r="F44" s="107"/>
      <c r="G44" s="107"/>
      <c r="H44" s="107"/>
      <c r="I44" s="107"/>
      <c r="J44" s="110"/>
    </row>
    <row r="45" spans="1:10" x14ac:dyDescent="0.2">
      <c r="A45" s="109"/>
      <c r="B45" s="107"/>
      <c r="C45" s="107"/>
      <c r="D45" s="107"/>
      <c r="E45" s="107"/>
      <c r="F45" s="107"/>
      <c r="G45" s="107"/>
      <c r="H45" s="107"/>
      <c r="I45" s="107"/>
      <c r="J45" s="110"/>
    </row>
    <row r="46" spans="1:10" x14ac:dyDescent="0.2">
      <c r="A46" s="109"/>
      <c r="B46" s="107"/>
      <c r="C46" s="107"/>
      <c r="D46" s="107"/>
      <c r="E46" s="107"/>
      <c r="F46" s="107"/>
      <c r="G46" s="107"/>
      <c r="H46" s="107"/>
      <c r="I46" s="107"/>
      <c r="J46" s="110"/>
    </row>
    <row r="47" spans="1:10" x14ac:dyDescent="0.2">
      <c r="A47" s="109"/>
      <c r="B47" s="107"/>
      <c r="C47" s="107"/>
      <c r="D47" s="107"/>
      <c r="E47" s="107"/>
      <c r="F47" s="107"/>
      <c r="G47" s="107"/>
      <c r="H47" s="107"/>
      <c r="I47" s="107"/>
      <c r="J47" s="110"/>
    </row>
    <row r="48" spans="1:10" ht="18" x14ac:dyDescent="0.2">
      <c r="A48" s="270" t="s">
        <v>122</v>
      </c>
      <c r="B48" s="271"/>
      <c r="C48" s="271"/>
      <c r="D48" s="271"/>
      <c r="E48" s="271"/>
      <c r="F48" s="271"/>
      <c r="G48" s="271"/>
      <c r="H48" s="271"/>
      <c r="I48" s="271"/>
      <c r="J48" s="272"/>
    </row>
    <row r="49" spans="1:10" ht="18" x14ac:dyDescent="0.2">
      <c r="A49" s="270" t="s">
        <v>123</v>
      </c>
      <c r="B49" s="271"/>
      <c r="C49" s="271"/>
      <c r="D49" s="271"/>
      <c r="E49" s="271"/>
      <c r="F49" s="271"/>
      <c r="G49" s="271"/>
      <c r="H49" s="271"/>
      <c r="I49" s="271"/>
      <c r="J49" s="272"/>
    </row>
    <row r="50" spans="1:10" ht="18" x14ac:dyDescent="0.2">
      <c r="A50" s="122"/>
      <c r="B50" s="123"/>
      <c r="C50" s="123"/>
      <c r="D50" s="123"/>
      <c r="E50" s="123"/>
      <c r="F50" s="123"/>
      <c r="G50" s="123"/>
      <c r="H50" s="123"/>
      <c r="I50" s="123"/>
      <c r="J50" s="124"/>
    </row>
    <row r="51" spans="1:10" ht="23.25" customHeight="1" x14ac:dyDescent="0.2">
      <c r="A51" s="109"/>
      <c r="B51" s="107"/>
      <c r="C51" s="107"/>
      <c r="D51" s="107"/>
      <c r="E51" s="107"/>
      <c r="F51" s="107"/>
      <c r="G51" s="107"/>
      <c r="H51" s="107"/>
      <c r="I51" s="107"/>
      <c r="J51" s="110"/>
    </row>
    <row r="52" spans="1:10" ht="13.5" thickBot="1" x14ac:dyDescent="0.25">
      <c r="A52" s="111"/>
      <c r="B52" s="112"/>
      <c r="C52" s="112"/>
      <c r="D52" s="112"/>
      <c r="E52" s="112"/>
      <c r="F52" s="112"/>
      <c r="G52" s="112"/>
      <c r="H52" s="112"/>
      <c r="I52" s="112"/>
      <c r="J52" s="113"/>
    </row>
    <row r="53" spans="1:10" ht="13.5" thickTop="1" x14ac:dyDescent="0.2"/>
  </sheetData>
  <mergeCells count="12">
    <mergeCell ref="A48:J48"/>
    <mergeCell ref="A49:J49"/>
    <mergeCell ref="F29:J29"/>
    <mergeCell ref="F30:J30"/>
    <mergeCell ref="F31:J31"/>
    <mergeCell ref="F32:J32"/>
    <mergeCell ref="F33:J33"/>
    <mergeCell ref="A1:J1"/>
    <mergeCell ref="A10:J10"/>
    <mergeCell ref="A11:J11"/>
    <mergeCell ref="A19:J19"/>
    <mergeCell ref="A20:J20"/>
  </mergeCells>
  <printOptions horizontalCentered="1"/>
  <pageMargins left="1" right="0.5" top="1.2480314960000001" bottom="0.74803149606299202" header="0.31496062992126" footer="0.31496062992126"/>
  <pageSetup paperSize="256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FF00"/>
  </sheetPr>
  <dimension ref="A1:L62"/>
  <sheetViews>
    <sheetView view="pageBreakPreview" zoomScaleSheetLayoutView="100" workbookViewId="0">
      <pane ySplit="11" topLeftCell="A43" activePane="bottomLeft" state="frozen"/>
      <selection pane="bottomLeft" activeCell="B47" sqref="B47:C47"/>
    </sheetView>
  </sheetViews>
  <sheetFormatPr defaultRowHeight="12.75" x14ac:dyDescent="0.2"/>
  <cols>
    <col min="1" max="1" width="4.7109375" style="23" customWidth="1"/>
    <col min="2" max="2" width="15.7109375" style="23" customWidth="1"/>
    <col min="3" max="3" width="35" style="23" customWidth="1"/>
    <col min="4" max="4" width="5.5703125" style="23" customWidth="1"/>
    <col min="5" max="5" width="6.42578125" style="23" customWidth="1"/>
    <col min="6" max="6" width="6.7109375" style="157" customWidth="1"/>
    <col min="7" max="7" width="8.85546875" style="133" customWidth="1"/>
    <col min="8" max="8" width="6.7109375" style="157" customWidth="1"/>
    <col min="9" max="9" width="6.7109375" style="133" customWidth="1"/>
    <col min="10" max="10" width="6.7109375" style="157" customWidth="1"/>
    <col min="11" max="11" width="6.7109375" style="133" customWidth="1"/>
    <col min="12" max="12" width="14.7109375" style="23" customWidth="1"/>
    <col min="13" max="16384" width="9.140625" style="23"/>
  </cols>
  <sheetData>
    <row r="1" spans="1:12" ht="15.75" x14ac:dyDescent="0.25">
      <c r="A1" s="299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15.75" x14ac:dyDescent="0.25">
      <c r="A2" s="299" t="s">
        <v>61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12" ht="15.75" x14ac:dyDescent="0.25">
      <c r="A3" s="114"/>
      <c r="B3" s="114"/>
      <c r="C3" s="114"/>
      <c r="D3" s="114"/>
      <c r="E3" s="114"/>
      <c r="F3" s="156"/>
      <c r="G3" s="155"/>
      <c r="H3" s="156"/>
      <c r="I3" s="155"/>
      <c r="J3" s="156"/>
      <c r="K3" s="155"/>
      <c r="L3" s="114"/>
    </row>
    <row r="4" spans="1:12" s="1" customFormat="1" ht="18" customHeight="1" x14ac:dyDescent="0.2">
      <c r="A4" s="37" t="s">
        <v>1</v>
      </c>
      <c r="B4" s="303" t="s">
        <v>2</v>
      </c>
      <c r="C4" s="304"/>
      <c r="D4" s="38"/>
      <c r="E4" s="37" t="s">
        <v>1</v>
      </c>
      <c r="F4" s="305" t="s">
        <v>3</v>
      </c>
      <c r="G4" s="306"/>
      <c r="H4" s="306"/>
      <c r="I4" s="306"/>
      <c r="J4" s="306"/>
      <c r="K4" s="306"/>
      <c r="L4" s="307"/>
    </row>
    <row r="5" spans="1:12" s="1" customFormat="1" ht="18" customHeight="1" x14ac:dyDescent="0.2">
      <c r="A5" s="24">
        <v>1</v>
      </c>
      <c r="B5" s="39" t="s">
        <v>4</v>
      </c>
      <c r="C5" s="300">
        <f>'1.DATA SKP'!E10</f>
        <v>0</v>
      </c>
      <c r="D5" s="302"/>
      <c r="E5" s="78">
        <v>1</v>
      </c>
      <c r="F5" s="301" t="s">
        <v>4</v>
      </c>
      <c r="G5" s="302"/>
      <c r="H5" s="300">
        <f>'1.DATA SKP'!E4</f>
        <v>0</v>
      </c>
      <c r="I5" s="301"/>
      <c r="J5" s="301"/>
      <c r="K5" s="301"/>
      <c r="L5" s="302"/>
    </row>
    <row r="6" spans="1:12" s="1" customFormat="1" ht="18" customHeight="1" x14ac:dyDescent="0.2">
      <c r="A6" s="18">
        <v>2</v>
      </c>
      <c r="B6" s="40" t="s">
        <v>165</v>
      </c>
      <c r="C6" s="293">
        <f>'1.DATA SKP'!E11</f>
        <v>0</v>
      </c>
      <c r="D6" s="294"/>
      <c r="E6" s="79">
        <v>2</v>
      </c>
      <c r="F6" s="297" t="s">
        <v>165</v>
      </c>
      <c r="G6" s="294"/>
      <c r="H6" s="293">
        <f>'1.DATA SKP'!E5</f>
        <v>0</v>
      </c>
      <c r="I6" s="297"/>
      <c r="J6" s="297"/>
      <c r="K6" s="297"/>
      <c r="L6" s="294"/>
    </row>
    <row r="7" spans="1:12" s="1" customFormat="1" ht="18" customHeight="1" x14ac:dyDescent="0.2">
      <c r="A7" s="18">
        <v>3</v>
      </c>
      <c r="B7" s="40" t="s">
        <v>8</v>
      </c>
      <c r="C7" s="293">
        <f>'1.DATA SKP'!E12</f>
        <v>0</v>
      </c>
      <c r="D7" s="294"/>
      <c r="E7" s="79">
        <v>3</v>
      </c>
      <c r="F7" s="297" t="s">
        <v>8</v>
      </c>
      <c r="G7" s="294"/>
      <c r="H7" s="293">
        <f>'1.DATA SKP'!E6</f>
        <v>0</v>
      </c>
      <c r="I7" s="297"/>
      <c r="J7" s="297"/>
      <c r="K7" s="297"/>
      <c r="L7" s="294"/>
    </row>
    <row r="8" spans="1:12" s="1" customFormat="1" ht="18" customHeight="1" x14ac:dyDescent="0.2">
      <c r="A8" s="18">
        <v>4</v>
      </c>
      <c r="B8" s="40" t="s">
        <v>6</v>
      </c>
      <c r="C8" s="293">
        <f>'1.DATA SKP'!E13</f>
        <v>0</v>
      </c>
      <c r="D8" s="294"/>
      <c r="E8" s="79">
        <v>4</v>
      </c>
      <c r="F8" s="297" t="s">
        <v>6</v>
      </c>
      <c r="G8" s="294"/>
      <c r="H8" s="293">
        <f>'1.DATA SKP'!E7</f>
        <v>0</v>
      </c>
      <c r="I8" s="297"/>
      <c r="J8" s="297"/>
      <c r="K8" s="297"/>
      <c r="L8" s="294"/>
    </row>
    <row r="9" spans="1:12" s="1" customFormat="1" ht="18" customHeight="1" x14ac:dyDescent="0.2">
      <c r="A9" s="25">
        <v>5</v>
      </c>
      <c r="B9" s="41" t="s">
        <v>7</v>
      </c>
      <c r="C9" s="295" t="str">
        <f>'1.DATA SKP'!E14</f>
        <v>Universitas Maritim Raja Ali Haji</v>
      </c>
      <c r="D9" s="296"/>
      <c r="E9" s="118">
        <v>5</v>
      </c>
      <c r="F9" s="298" t="s">
        <v>7</v>
      </c>
      <c r="G9" s="296"/>
      <c r="H9" s="295" t="str">
        <f>'1.DATA SKP'!E8</f>
        <v>Universitas Maritim Raja Ali Haji</v>
      </c>
      <c r="I9" s="298"/>
      <c r="J9" s="298"/>
      <c r="K9" s="298"/>
      <c r="L9" s="296"/>
    </row>
    <row r="10" spans="1:12" ht="18.75" customHeight="1" x14ac:dyDescent="0.2">
      <c r="A10" s="283" t="s">
        <v>1</v>
      </c>
      <c r="B10" s="287" t="s">
        <v>27</v>
      </c>
      <c r="C10" s="288"/>
      <c r="D10" s="36"/>
      <c r="E10" s="283" t="s">
        <v>21</v>
      </c>
      <c r="F10" s="309" t="s">
        <v>9</v>
      </c>
      <c r="G10" s="310"/>
      <c r="H10" s="310"/>
      <c r="I10" s="310"/>
      <c r="J10" s="310"/>
      <c r="K10" s="310"/>
      <c r="L10" s="311"/>
    </row>
    <row r="11" spans="1:12" ht="18.75" customHeight="1" thickBot="1" x14ac:dyDescent="0.25">
      <c r="A11" s="284"/>
      <c r="B11" s="289"/>
      <c r="C11" s="290"/>
      <c r="D11" s="31"/>
      <c r="E11" s="284"/>
      <c r="F11" s="312" t="s">
        <v>24</v>
      </c>
      <c r="G11" s="313"/>
      <c r="H11" s="308" t="s">
        <v>10</v>
      </c>
      <c r="I11" s="308"/>
      <c r="J11" s="308" t="s">
        <v>11</v>
      </c>
      <c r="K11" s="308"/>
      <c r="L11" s="48" t="s">
        <v>12</v>
      </c>
    </row>
    <row r="12" spans="1:12" ht="28.5" customHeight="1" thickTop="1" x14ac:dyDescent="0.2">
      <c r="A12" s="35">
        <v>1</v>
      </c>
      <c r="B12" s="291"/>
      <c r="C12" s="292"/>
      <c r="D12" s="128"/>
      <c r="E12" s="151">
        <f t="shared" ref="E12:E28" si="0">D12*F12</f>
        <v>0</v>
      </c>
      <c r="F12" s="160">
        <v>0</v>
      </c>
      <c r="G12" s="161"/>
      <c r="H12" s="162">
        <v>100</v>
      </c>
      <c r="I12" s="164" t="s">
        <v>117</v>
      </c>
      <c r="J12" s="160">
        <v>0</v>
      </c>
      <c r="K12" s="135"/>
      <c r="L12" s="33"/>
    </row>
    <row r="13" spans="1:12" ht="28.5" customHeight="1" x14ac:dyDescent="0.2">
      <c r="A13" s="4">
        <v>2</v>
      </c>
      <c r="B13" s="285"/>
      <c r="C13" s="286"/>
      <c r="D13" s="178"/>
      <c r="E13" s="152">
        <f t="shared" si="0"/>
        <v>0</v>
      </c>
      <c r="F13" s="160">
        <v>0</v>
      </c>
      <c r="G13" s="134"/>
      <c r="H13" s="163">
        <v>100</v>
      </c>
      <c r="I13" s="159" t="s">
        <v>117</v>
      </c>
      <c r="J13" s="160">
        <v>0</v>
      </c>
      <c r="K13" s="159"/>
      <c r="L13" s="34"/>
    </row>
    <row r="14" spans="1:12" ht="28.5" customHeight="1" x14ac:dyDescent="0.2">
      <c r="A14" s="4">
        <v>3</v>
      </c>
      <c r="B14" s="285"/>
      <c r="C14" s="286"/>
      <c r="D14" s="178"/>
      <c r="E14" s="153">
        <f t="shared" si="0"/>
        <v>0</v>
      </c>
      <c r="F14" s="160">
        <v>0</v>
      </c>
      <c r="G14" s="143"/>
      <c r="H14" s="163">
        <v>100</v>
      </c>
      <c r="I14" s="159" t="s">
        <v>117</v>
      </c>
      <c r="J14" s="160">
        <v>0</v>
      </c>
      <c r="K14" s="144"/>
      <c r="L14" s="34"/>
    </row>
    <row r="15" spans="1:12" ht="28.5" customHeight="1" x14ac:dyDescent="0.2">
      <c r="A15" s="129">
        <v>4</v>
      </c>
      <c r="B15" s="285"/>
      <c r="C15" s="286"/>
      <c r="D15" s="178"/>
      <c r="E15" s="152">
        <f t="shared" ref="E15" si="1">D15*F15</f>
        <v>0</v>
      </c>
      <c r="F15" s="160">
        <v>0</v>
      </c>
      <c r="G15" s="193"/>
      <c r="H15" s="163">
        <v>100</v>
      </c>
      <c r="I15" s="159" t="s">
        <v>117</v>
      </c>
      <c r="J15" s="160">
        <v>0</v>
      </c>
      <c r="K15" s="159"/>
      <c r="L15" s="34"/>
    </row>
    <row r="16" spans="1:12" ht="28.5" customHeight="1" x14ac:dyDescent="0.2">
      <c r="A16" s="129">
        <v>5</v>
      </c>
      <c r="B16" s="285"/>
      <c r="C16" s="286"/>
      <c r="D16" s="178"/>
      <c r="E16" s="153">
        <f t="shared" si="0"/>
        <v>0</v>
      </c>
      <c r="F16" s="160">
        <v>0</v>
      </c>
      <c r="G16" s="134"/>
      <c r="H16" s="163">
        <v>100</v>
      </c>
      <c r="I16" s="159" t="s">
        <v>117</v>
      </c>
      <c r="J16" s="160">
        <v>0</v>
      </c>
      <c r="K16" s="136"/>
      <c r="L16" s="34"/>
    </row>
    <row r="17" spans="1:12" ht="28.5" customHeight="1" x14ac:dyDescent="0.2">
      <c r="A17" s="129">
        <v>6</v>
      </c>
      <c r="B17" s="285"/>
      <c r="C17" s="286"/>
      <c r="D17" s="178"/>
      <c r="E17" s="153">
        <f t="shared" si="0"/>
        <v>0</v>
      </c>
      <c r="F17" s="160">
        <v>0</v>
      </c>
      <c r="G17" s="134"/>
      <c r="H17" s="163">
        <v>100</v>
      </c>
      <c r="I17" s="159" t="s">
        <v>117</v>
      </c>
      <c r="J17" s="160">
        <v>0</v>
      </c>
      <c r="K17" s="136"/>
      <c r="L17" s="34"/>
    </row>
    <row r="18" spans="1:12" ht="28.5" customHeight="1" x14ac:dyDescent="0.2">
      <c r="A18" s="129">
        <v>7</v>
      </c>
      <c r="B18" s="285"/>
      <c r="C18" s="286"/>
      <c r="D18" s="178"/>
      <c r="E18" s="153">
        <f t="shared" si="0"/>
        <v>0</v>
      </c>
      <c r="F18" s="160">
        <v>0</v>
      </c>
      <c r="G18" s="134"/>
      <c r="H18" s="163">
        <v>100</v>
      </c>
      <c r="I18" s="159" t="s">
        <v>117</v>
      </c>
      <c r="J18" s="160">
        <v>0</v>
      </c>
      <c r="K18" s="136"/>
      <c r="L18" s="34"/>
    </row>
    <row r="19" spans="1:12" ht="37.5" customHeight="1" x14ac:dyDescent="0.2">
      <c r="A19" s="129">
        <v>8</v>
      </c>
      <c r="B19" s="285"/>
      <c r="C19" s="286"/>
      <c r="D19" s="178"/>
      <c r="E19" s="153">
        <f t="shared" si="0"/>
        <v>0</v>
      </c>
      <c r="F19" s="160">
        <v>0</v>
      </c>
      <c r="G19" s="134"/>
      <c r="H19" s="163">
        <v>100</v>
      </c>
      <c r="I19" s="159" t="s">
        <v>117</v>
      </c>
      <c r="J19" s="160">
        <v>0</v>
      </c>
      <c r="K19" s="136"/>
      <c r="L19" s="34"/>
    </row>
    <row r="20" spans="1:12" ht="28.5" customHeight="1" x14ac:dyDescent="0.2">
      <c r="A20" s="129">
        <v>9</v>
      </c>
      <c r="B20" s="285"/>
      <c r="C20" s="286"/>
      <c r="D20" s="178"/>
      <c r="E20" s="153">
        <f t="shared" si="0"/>
        <v>0</v>
      </c>
      <c r="F20" s="160">
        <v>0</v>
      </c>
      <c r="G20" s="134"/>
      <c r="H20" s="163">
        <v>100</v>
      </c>
      <c r="I20" s="159" t="s">
        <v>117</v>
      </c>
      <c r="J20" s="160">
        <v>0</v>
      </c>
      <c r="K20" s="136"/>
      <c r="L20" s="34"/>
    </row>
    <row r="21" spans="1:12" ht="28.5" customHeight="1" x14ac:dyDescent="0.2">
      <c r="A21" s="129">
        <v>10</v>
      </c>
      <c r="B21" s="285"/>
      <c r="C21" s="286"/>
      <c r="D21" s="178"/>
      <c r="E21" s="153">
        <f t="shared" si="0"/>
        <v>0</v>
      </c>
      <c r="F21" s="160">
        <v>0</v>
      </c>
      <c r="G21" s="134"/>
      <c r="H21" s="163">
        <v>100</v>
      </c>
      <c r="I21" s="159" t="s">
        <v>117</v>
      </c>
      <c r="J21" s="160">
        <v>0</v>
      </c>
      <c r="K21" s="136"/>
      <c r="L21" s="34"/>
    </row>
    <row r="22" spans="1:12" ht="28.5" customHeight="1" x14ac:dyDescent="0.2">
      <c r="A22" s="129">
        <v>11</v>
      </c>
      <c r="B22" s="285"/>
      <c r="C22" s="286"/>
      <c r="D22" s="178"/>
      <c r="E22" s="153">
        <f t="shared" si="0"/>
        <v>0</v>
      </c>
      <c r="F22" s="160">
        <v>0</v>
      </c>
      <c r="G22" s="134"/>
      <c r="H22" s="163">
        <v>100</v>
      </c>
      <c r="I22" s="159" t="s">
        <v>117</v>
      </c>
      <c r="J22" s="160">
        <v>0</v>
      </c>
      <c r="K22" s="136"/>
      <c r="L22" s="34"/>
    </row>
    <row r="23" spans="1:12" ht="28.5" customHeight="1" x14ac:dyDescent="0.2">
      <c r="A23" s="129">
        <v>12</v>
      </c>
      <c r="B23" s="285"/>
      <c r="C23" s="286"/>
      <c r="D23" s="179"/>
      <c r="E23" s="153">
        <f t="shared" si="0"/>
        <v>0</v>
      </c>
      <c r="F23" s="160">
        <v>0</v>
      </c>
      <c r="G23" s="134"/>
      <c r="H23" s="163">
        <v>100</v>
      </c>
      <c r="I23" s="159" t="s">
        <v>117</v>
      </c>
      <c r="J23" s="160">
        <v>0</v>
      </c>
      <c r="K23" s="159"/>
      <c r="L23" s="34"/>
    </row>
    <row r="24" spans="1:12" ht="28.5" customHeight="1" x14ac:dyDescent="0.2">
      <c r="A24" s="129">
        <v>13</v>
      </c>
      <c r="B24" s="285"/>
      <c r="C24" s="286"/>
      <c r="D24" s="179"/>
      <c r="E24" s="153">
        <f t="shared" si="0"/>
        <v>0</v>
      </c>
      <c r="F24" s="160">
        <v>0</v>
      </c>
      <c r="G24" s="134"/>
      <c r="H24" s="163"/>
      <c r="I24" s="159" t="s">
        <v>117</v>
      </c>
      <c r="J24" s="160">
        <v>0</v>
      </c>
      <c r="K24" s="159"/>
      <c r="L24" s="34"/>
    </row>
    <row r="25" spans="1:12" ht="28.5" customHeight="1" x14ac:dyDescent="0.2">
      <c r="A25" s="129">
        <v>14</v>
      </c>
      <c r="B25" s="285"/>
      <c r="C25" s="286"/>
      <c r="D25" s="179"/>
      <c r="E25" s="153">
        <f t="shared" si="0"/>
        <v>0</v>
      </c>
      <c r="F25" s="160">
        <v>0</v>
      </c>
      <c r="G25" s="134"/>
      <c r="H25" s="163"/>
      <c r="I25" s="159" t="s">
        <v>117</v>
      </c>
      <c r="J25" s="160">
        <v>0</v>
      </c>
      <c r="K25" s="159"/>
      <c r="L25" s="34"/>
    </row>
    <row r="26" spans="1:12" ht="28.5" customHeight="1" x14ac:dyDescent="0.2">
      <c r="A26" s="129">
        <v>15</v>
      </c>
      <c r="B26" s="285"/>
      <c r="C26" s="286"/>
      <c r="D26" s="179"/>
      <c r="E26" s="153">
        <f t="shared" si="0"/>
        <v>0</v>
      </c>
      <c r="F26" s="160">
        <v>0</v>
      </c>
      <c r="G26" s="134"/>
      <c r="H26" s="163"/>
      <c r="I26" s="159" t="s">
        <v>117</v>
      </c>
      <c r="J26" s="160">
        <v>0</v>
      </c>
      <c r="K26" s="159"/>
      <c r="L26" s="34"/>
    </row>
    <row r="27" spans="1:12" ht="40.5" customHeight="1" thickBot="1" x14ac:dyDescent="0.25">
      <c r="A27" s="129">
        <v>16</v>
      </c>
      <c r="B27" s="285"/>
      <c r="C27" s="286"/>
      <c r="D27" s="179"/>
      <c r="E27" s="154">
        <f t="shared" si="0"/>
        <v>0</v>
      </c>
      <c r="F27" s="160">
        <v>0</v>
      </c>
      <c r="G27" s="134"/>
      <c r="H27" s="163"/>
      <c r="I27" s="159" t="s">
        <v>117</v>
      </c>
      <c r="J27" s="160">
        <v>0</v>
      </c>
      <c r="K27" s="159"/>
      <c r="L27" s="34"/>
    </row>
    <row r="28" spans="1:12" ht="41.25" customHeight="1" thickTop="1" x14ac:dyDescent="0.2">
      <c r="A28" s="129">
        <v>17</v>
      </c>
      <c r="B28" s="314"/>
      <c r="C28" s="315"/>
      <c r="D28" s="179"/>
      <c r="E28" s="153">
        <f t="shared" si="0"/>
        <v>0</v>
      </c>
      <c r="F28" s="160">
        <v>0</v>
      </c>
      <c r="G28" s="134"/>
      <c r="H28" s="163"/>
      <c r="I28" s="159" t="s">
        <v>117</v>
      </c>
      <c r="J28" s="160">
        <v>0</v>
      </c>
      <c r="K28" s="159"/>
      <c r="L28" s="34"/>
    </row>
    <row r="29" spans="1:12" ht="28.5" customHeight="1" x14ac:dyDescent="0.2">
      <c r="A29" s="4">
        <v>18</v>
      </c>
      <c r="B29" s="285"/>
      <c r="C29" s="286"/>
      <c r="D29" s="178"/>
      <c r="E29" s="153">
        <f t="shared" ref="E29:E32" si="2">D29*F29</f>
        <v>0</v>
      </c>
      <c r="F29" s="160">
        <v>0</v>
      </c>
      <c r="G29" s="134"/>
      <c r="H29" s="163"/>
      <c r="I29" s="159" t="s">
        <v>117</v>
      </c>
      <c r="J29" s="160">
        <v>0</v>
      </c>
      <c r="K29" s="159"/>
      <c r="L29" s="34"/>
    </row>
    <row r="30" spans="1:12" ht="28.5" customHeight="1" x14ac:dyDescent="0.2">
      <c r="A30" s="4">
        <v>19</v>
      </c>
      <c r="B30" s="285"/>
      <c r="C30" s="286"/>
      <c r="D30" s="179"/>
      <c r="E30" s="153">
        <f t="shared" si="2"/>
        <v>0</v>
      </c>
      <c r="F30" s="160">
        <v>0</v>
      </c>
      <c r="G30" s="134"/>
      <c r="H30" s="163"/>
      <c r="I30" s="159" t="s">
        <v>117</v>
      </c>
      <c r="J30" s="160">
        <v>0</v>
      </c>
      <c r="K30" s="159"/>
      <c r="L30" s="34"/>
    </row>
    <row r="31" spans="1:12" ht="28.5" customHeight="1" x14ac:dyDescent="0.2">
      <c r="A31" s="131">
        <v>20</v>
      </c>
      <c r="B31" s="285"/>
      <c r="C31" s="286"/>
      <c r="D31" s="179"/>
      <c r="E31" s="153">
        <f t="shared" si="2"/>
        <v>0</v>
      </c>
      <c r="F31" s="160">
        <v>0</v>
      </c>
      <c r="G31" s="134"/>
      <c r="H31" s="163"/>
      <c r="I31" s="159" t="s">
        <v>117</v>
      </c>
      <c r="J31" s="160">
        <v>0</v>
      </c>
      <c r="K31" s="159"/>
      <c r="L31" s="34"/>
    </row>
    <row r="32" spans="1:12" ht="28.5" customHeight="1" x14ac:dyDescent="0.2">
      <c r="A32" s="131">
        <v>21</v>
      </c>
      <c r="B32" s="285"/>
      <c r="C32" s="286"/>
      <c r="D32" s="179"/>
      <c r="E32" s="153">
        <f t="shared" si="2"/>
        <v>0</v>
      </c>
      <c r="F32" s="160">
        <v>0</v>
      </c>
      <c r="G32" s="134"/>
      <c r="H32" s="163"/>
      <c r="I32" s="159" t="s">
        <v>117</v>
      </c>
      <c r="J32" s="160">
        <v>0</v>
      </c>
      <c r="K32" s="159"/>
      <c r="L32" s="34"/>
    </row>
    <row r="33" spans="1:12" ht="28.5" customHeight="1" x14ac:dyDescent="0.2">
      <c r="A33" s="131">
        <v>22</v>
      </c>
      <c r="B33" s="285"/>
      <c r="C33" s="286"/>
      <c r="D33" s="179"/>
      <c r="E33" s="153">
        <f t="shared" ref="E33:E51" si="3">D33*F33</f>
        <v>0</v>
      </c>
      <c r="F33" s="160">
        <v>0</v>
      </c>
      <c r="G33" s="255"/>
      <c r="H33" s="163"/>
      <c r="I33" s="159" t="s">
        <v>117</v>
      </c>
      <c r="J33" s="160">
        <v>0</v>
      </c>
      <c r="K33" s="159"/>
      <c r="L33" s="34"/>
    </row>
    <row r="34" spans="1:12" ht="28.5" customHeight="1" x14ac:dyDescent="0.2">
      <c r="A34" s="131">
        <v>23</v>
      </c>
      <c r="B34" s="285"/>
      <c r="C34" s="286"/>
      <c r="D34" s="179"/>
      <c r="E34" s="153">
        <f t="shared" si="3"/>
        <v>0</v>
      </c>
      <c r="F34" s="160">
        <v>0</v>
      </c>
      <c r="G34" s="255"/>
      <c r="H34" s="163"/>
      <c r="I34" s="159" t="s">
        <v>117</v>
      </c>
      <c r="J34" s="160">
        <v>0</v>
      </c>
      <c r="K34" s="159"/>
      <c r="L34" s="34"/>
    </row>
    <row r="35" spans="1:12" ht="28.5" customHeight="1" x14ac:dyDescent="0.2">
      <c r="A35" s="131">
        <v>24</v>
      </c>
      <c r="B35" s="285"/>
      <c r="C35" s="286"/>
      <c r="D35" s="179"/>
      <c r="E35" s="153">
        <f t="shared" si="3"/>
        <v>0</v>
      </c>
      <c r="F35" s="160">
        <v>0</v>
      </c>
      <c r="G35" s="255"/>
      <c r="H35" s="163"/>
      <c r="I35" s="159" t="s">
        <v>117</v>
      </c>
      <c r="J35" s="160">
        <v>0</v>
      </c>
      <c r="K35" s="159"/>
      <c r="L35" s="34"/>
    </row>
    <row r="36" spans="1:12" ht="28.5" customHeight="1" x14ac:dyDescent="0.2">
      <c r="A36" s="131">
        <v>25</v>
      </c>
      <c r="B36" s="285"/>
      <c r="C36" s="286"/>
      <c r="D36" s="179"/>
      <c r="E36" s="153">
        <f t="shared" si="3"/>
        <v>0</v>
      </c>
      <c r="F36" s="160">
        <v>0</v>
      </c>
      <c r="G36" s="255"/>
      <c r="H36" s="163"/>
      <c r="I36" s="159" t="s">
        <v>117</v>
      </c>
      <c r="J36" s="160">
        <v>0</v>
      </c>
      <c r="K36" s="159"/>
      <c r="L36" s="34"/>
    </row>
    <row r="37" spans="1:12" ht="28.5" customHeight="1" x14ac:dyDescent="0.2">
      <c r="A37" s="131">
        <v>26</v>
      </c>
      <c r="B37" s="285"/>
      <c r="C37" s="286"/>
      <c r="D37" s="179"/>
      <c r="E37" s="153">
        <f t="shared" si="3"/>
        <v>0</v>
      </c>
      <c r="F37" s="160">
        <v>0</v>
      </c>
      <c r="G37" s="255"/>
      <c r="H37" s="163"/>
      <c r="I37" s="159" t="s">
        <v>117</v>
      </c>
      <c r="J37" s="160">
        <v>0</v>
      </c>
      <c r="K37" s="159"/>
      <c r="L37" s="34"/>
    </row>
    <row r="38" spans="1:12" ht="28.5" customHeight="1" x14ac:dyDescent="0.2">
      <c r="A38" s="131">
        <v>27</v>
      </c>
      <c r="B38" s="285"/>
      <c r="C38" s="286"/>
      <c r="D38" s="179"/>
      <c r="E38" s="153">
        <f t="shared" si="3"/>
        <v>0</v>
      </c>
      <c r="F38" s="160">
        <v>0</v>
      </c>
      <c r="G38" s="255"/>
      <c r="H38" s="163"/>
      <c r="I38" s="159" t="s">
        <v>117</v>
      </c>
      <c r="J38" s="160">
        <v>0</v>
      </c>
      <c r="K38" s="159"/>
      <c r="L38" s="34"/>
    </row>
    <row r="39" spans="1:12" ht="28.5" customHeight="1" x14ac:dyDescent="0.2">
      <c r="A39" s="131">
        <v>28</v>
      </c>
      <c r="B39" s="285"/>
      <c r="C39" s="286"/>
      <c r="D39" s="179"/>
      <c r="E39" s="153">
        <f t="shared" si="3"/>
        <v>0</v>
      </c>
      <c r="F39" s="160">
        <v>0</v>
      </c>
      <c r="G39" s="255"/>
      <c r="H39" s="163"/>
      <c r="I39" s="159" t="s">
        <v>117</v>
      </c>
      <c r="J39" s="160">
        <v>0</v>
      </c>
      <c r="K39" s="159"/>
      <c r="L39" s="34"/>
    </row>
    <row r="40" spans="1:12" ht="28.5" customHeight="1" x14ac:dyDescent="0.2">
      <c r="A40" s="131">
        <v>29</v>
      </c>
      <c r="B40" s="285"/>
      <c r="C40" s="286"/>
      <c r="D40" s="179"/>
      <c r="E40" s="153">
        <f t="shared" si="3"/>
        <v>0</v>
      </c>
      <c r="F40" s="160">
        <v>0</v>
      </c>
      <c r="G40" s="255"/>
      <c r="H40" s="163"/>
      <c r="I40" s="159" t="s">
        <v>117</v>
      </c>
      <c r="J40" s="160">
        <v>0</v>
      </c>
      <c r="K40" s="159"/>
      <c r="L40" s="34"/>
    </row>
    <row r="41" spans="1:12" ht="28.5" customHeight="1" x14ac:dyDescent="0.2">
      <c r="A41" s="131">
        <v>30</v>
      </c>
      <c r="B41" s="285"/>
      <c r="C41" s="286"/>
      <c r="D41" s="179"/>
      <c r="E41" s="153">
        <f t="shared" si="3"/>
        <v>0</v>
      </c>
      <c r="F41" s="160">
        <v>0</v>
      </c>
      <c r="G41" s="255"/>
      <c r="H41" s="163"/>
      <c r="I41" s="159" t="s">
        <v>117</v>
      </c>
      <c r="J41" s="160">
        <v>0</v>
      </c>
      <c r="K41" s="159"/>
      <c r="L41" s="34"/>
    </row>
    <row r="42" spans="1:12" ht="28.5" customHeight="1" x14ac:dyDescent="0.2">
      <c r="A42" s="131">
        <v>31</v>
      </c>
      <c r="B42" s="285"/>
      <c r="C42" s="286"/>
      <c r="D42" s="179"/>
      <c r="E42" s="153">
        <f t="shared" si="3"/>
        <v>0</v>
      </c>
      <c r="F42" s="160">
        <v>0</v>
      </c>
      <c r="G42" s="255"/>
      <c r="H42" s="163"/>
      <c r="I42" s="159" t="s">
        <v>117</v>
      </c>
      <c r="J42" s="160">
        <v>0</v>
      </c>
      <c r="K42" s="159"/>
      <c r="L42" s="34"/>
    </row>
    <row r="43" spans="1:12" ht="28.5" customHeight="1" x14ac:dyDescent="0.2">
      <c r="A43" s="131">
        <v>32</v>
      </c>
      <c r="B43" s="285"/>
      <c r="C43" s="286"/>
      <c r="D43" s="179"/>
      <c r="E43" s="153">
        <f t="shared" si="3"/>
        <v>0</v>
      </c>
      <c r="F43" s="160">
        <v>0</v>
      </c>
      <c r="G43" s="255"/>
      <c r="H43" s="163"/>
      <c r="I43" s="159" t="s">
        <v>117</v>
      </c>
      <c r="J43" s="160">
        <v>0</v>
      </c>
      <c r="K43" s="159"/>
      <c r="L43" s="34"/>
    </row>
    <row r="44" spans="1:12" ht="28.5" customHeight="1" x14ac:dyDescent="0.2">
      <c r="A44" s="131">
        <v>33</v>
      </c>
      <c r="B44" s="285"/>
      <c r="C44" s="286"/>
      <c r="D44" s="179"/>
      <c r="E44" s="153">
        <f t="shared" si="3"/>
        <v>0</v>
      </c>
      <c r="F44" s="160">
        <v>0</v>
      </c>
      <c r="G44" s="255"/>
      <c r="H44" s="163"/>
      <c r="I44" s="159" t="s">
        <v>117</v>
      </c>
      <c r="J44" s="160">
        <v>0</v>
      </c>
      <c r="K44" s="159"/>
      <c r="L44" s="34"/>
    </row>
    <row r="45" spans="1:12" ht="28.5" customHeight="1" x14ac:dyDescent="0.2">
      <c r="A45" s="131">
        <v>34</v>
      </c>
      <c r="B45" s="285"/>
      <c r="C45" s="286"/>
      <c r="D45" s="179"/>
      <c r="E45" s="153">
        <f t="shared" si="3"/>
        <v>0</v>
      </c>
      <c r="F45" s="160">
        <v>0</v>
      </c>
      <c r="G45" s="255"/>
      <c r="H45" s="163"/>
      <c r="I45" s="159" t="s">
        <v>117</v>
      </c>
      <c r="J45" s="160">
        <v>0</v>
      </c>
      <c r="K45" s="159"/>
      <c r="L45" s="34"/>
    </row>
    <row r="46" spans="1:12" ht="28.5" customHeight="1" x14ac:dyDescent="0.2">
      <c r="A46" s="131">
        <v>35</v>
      </c>
      <c r="B46" s="285"/>
      <c r="C46" s="286"/>
      <c r="D46" s="179"/>
      <c r="E46" s="153">
        <f t="shared" si="3"/>
        <v>0</v>
      </c>
      <c r="F46" s="160">
        <v>0</v>
      </c>
      <c r="G46" s="255"/>
      <c r="H46" s="163"/>
      <c r="I46" s="159" t="s">
        <v>117</v>
      </c>
      <c r="J46" s="160">
        <v>0</v>
      </c>
      <c r="K46" s="159"/>
      <c r="L46" s="34"/>
    </row>
    <row r="47" spans="1:12" ht="28.5" customHeight="1" x14ac:dyDescent="0.2">
      <c r="A47" s="131">
        <v>36</v>
      </c>
      <c r="B47" s="285"/>
      <c r="C47" s="286"/>
      <c r="D47" s="179"/>
      <c r="E47" s="153">
        <f t="shared" si="3"/>
        <v>0</v>
      </c>
      <c r="F47" s="160">
        <v>0</v>
      </c>
      <c r="G47" s="255"/>
      <c r="H47" s="163"/>
      <c r="I47" s="159" t="s">
        <v>117</v>
      </c>
      <c r="J47" s="160">
        <v>0</v>
      </c>
      <c r="K47" s="159"/>
      <c r="L47" s="34"/>
    </row>
    <row r="48" spans="1:12" ht="28.5" customHeight="1" x14ac:dyDescent="0.2">
      <c r="A48" s="131">
        <v>37</v>
      </c>
      <c r="B48" s="285"/>
      <c r="C48" s="286"/>
      <c r="D48" s="179"/>
      <c r="E48" s="153">
        <f t="shared" si="3"/>
        <v>0</v>
      </c>
      <c r="F48" s="160">
        <v>0</v>
      </c>
      <c r="G48" s="255"/>
      <c r="H48" s="163"/>
      <c r="I48" s="159" t="s">
        <v>117</v>
      </c>
      <c r="J48" s="160">
        <v>0</v>
      </c>
      <c r="K48" s="159"/>
      <c r="L48" s="34"/>
    </row>
    <row r="49" spans="1:12" ht="28.5" customHeight="1" x14ac:dyDescent="0.2">
      <c r="A49" s="131">
        <v>38</v>
      </c>
      <c r="B49" s="285"/>
      <c r="C49" s="286"/>
      <c r="D49" s="179"/>
      <c r="E49" s="153">
        <f t="shared" si="3"/>
        <v>0</v>
      </c>
      <c r="F49" s="160">
        <v>0</v>
      </c>
      <c r="G49" s="255"/>
      <c r="H49" s="163"/>
      <c r="I49" s="159" t="s">
        <v>117</v>
      </c>
      <c r="J49" s="160">
        <v>0</v>
      </c>
      <c r="K49" s="159"/>
      <c r="L49" s="34"/>
    </row>
    <row r="50" spans="1:12" ht="28.5" customHeight="1" x14ac:dyDescent="0.2">
      <c r="A50" s="131">
        <v>39</v>
      </c>
      <c r="B50" s="285"/>
      <c r="C50" s="286"/>
      <c r="D50" s="179"/>
      <c r="E50" s="153">
        <f t="shared" si="3"/>
        <v>0</v>
      </c>
      <c r="F50" s="160">
        <v>0</v>
      </c>
      <c r="G50" s="255"/>
      <c r="H50" s="163"/>
      <c r="I50" s="159" t="s">
        <v>117</v>
      </c>
      <c r="J50" s="160">
        <v>0</v>
      </c>
      <c r="K50" s="159"/>
      <c r="L50" s="34"/>
    </row>
    <row r="51" spans="1:12" ht="28.5" customHeight="1" x14ac:dyDescent="0.2">
      <c r="A51" s="131">
        <v>40</v>
      </c>
      <c r="B51" s="285"/>
      <c r="C51" s="286"/>
      <c r="D51" s="179"/>
      <c r="E51" s="153">
        <f t="shared" si="3"/>
        <v>0</v>
      </c>
      <c r="F51" s="160">
        <v>0</v>
      </c>
      <c r="G51" s="255"/>
      <c r="H51" s="163"/>
      <c r="I51" s="159" t="s">
        <v>117</v>
      </c>
      <c r="J51" s="160">
        <v>0</v>
      </c>
      <c r="K51" s="159"/>
      <c r="L51" s="34"/>
    </row>
    <row r="52" spans="1:12" x14ac:dyDescent="0.2">
      <c r="E52" s="132"/>
    </row>
    <row r="53" spans="1:12" ht="15.75" customHeight="1" x14ac:dyDescent="0.2">
      <c r="G53" s="281" t="s">
        <v>125</v>
      </c>
      <c r="H53" s="281"/>
      <c r="I53" s="281"/>
      <c r="J53" s="281"/>
      <c r="K53" s="281"/>
      <c r="L53" s="281"/>
    </row>
    <row r="54" spans="1:12" ht="15.75" customHeight="1" x14ac:dyDescent="0.2">
      <c r="A54" s="281" t="s">
        <v>26</v>
      </c>
      <c r="B54" s="281"/>
      <c r="C54" s="281"/>
      <c r="D54" s="32"/>
      <c r="E54" s="77"/>
      <c r="G54" s="281" t="s">
        <v>13</v>
      </c>
      <c r="H54" s="281"/>
      <c r="I54" s="281"/>
      <c r="J54" s="281"/>
      <c r="K54" s="281"/>
      <c r="L54" s="281"/>
    </row>
    <row r="58" spans="1:12" s="121" customFormat="1" ht="15" customHeight="1" x14ac:dyDescent="0.2">
      <c r="A58" s="280">
        <f>C5</f>
        <v>0</v>
      </c>
      <c r="B58" s="280"/>
      <c r="C58" s="280"/>
      <c r="D58" s="120"/>
      <c r="E58" s="120"/>
      <c r="F58" s="158"/>
      <c r="G58" s="280">
        <f>H5</f>
        <v>0</v>
      </c>
      <c r="H58" s="280"/>
      <c r="I58" s="280"/>
      <c r="J58" s="280"/>
      <c r="K58" s="280"/>
      <c r="L58" s="280"/>
    </row>
    <row r="59" spans="1:12" ht="15" customHeight="1" x14ac:dyDescent="0.2">
      <c r="A59" s="281">
        <f>C6</f>
        <v>0</v>
      </c>
      <c r="B59" s="281"/>
      <c r="C59" s="281"/>
      <c r="D59" s="77"/>
      <c r="E59" s="77"/>
      <c r="G59" s="281">
        <f>H6</f>
        <v>0</v>
      </c>
      <c r="H59" s="281"/>
      <c r="I59" s="281"/>
      <c r="J59" s="281"/>
      <c r="K59" s="281"/>
      <c r="L59" s="281"/>
    </row>
    <row r="61" spans="1:12" x14ac:dyDescent="0.2">
      <c r="A61" s="282" t="s">
        <v>22</v>
      </c>
      <c r="B61" s="282"/>
      <c r="C61" s="282"/>
      <c r="D61" s="282"/>
      <c r="E61" s="282"/>
    </row>
    <row r="62" spans="1:12" x14ac:dyDescent="0.2">
      <c r="A62" s="282" t="s">
        <v>23</v>
      </c>
      <c r="B62" s="282"/>
      <c r="C62" s="282"/>
      <c r="D62" s="282"/>
      <c r="E62" s="282"/>
    </row>
  </sheetData>
  <mergeCells count="75">
    <mergeCell ref="B51:C51"/>
    <mergeCell ref="B36:C36"/>
    <mergeCell ref="B37:C37"/>
    <mergeCell ref="B38:C38"/>
    <mergeCell ref="B39:C39"/>
    <mergeCell ref="B40:C40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2:C32"/>
    <mergeCell ref="B33:C33"/>
    <mergeCell ref="B34:C34"/>
    <mergeCell ref="B35:C35"/>
    <mergeCell ref="B19:C19"/>
    <mergeCell ref="B20:C20"/>
    <mergeCell ref="B21:C21"/>
    <mergeCell ref="B22:C22"/>
    <mergeCell ref="B24:C24"/>
    <mergeCell ref="B25:C25"/>
    <mergeCell ref="B26:C26"/>
    <mergeCell ref="B27:C27"/>
    <mergeCell ref="B28:C28"/>
    <mergeCell ref="B31:C31"/>
    <mergeCell ref="J11:K11"/>
    <mergeCell ref="E10:E11"/>
    <mergeCell ref="F10:L10"/>
    <mergeCell ref="F11:G11"/>
    <mergeCell ref="H9:L9"/>
    <mergeCell ref="H11:I11"/>
    <mergeCell ref="A1:L1"/>
    <mergeCell ref="A2:L2"/>
    <mergeCell ref="H5:L5"/>
    <mergeCell ref="B4:C4"/>
    <mergeCell ref="F4:L4"/>
    <mergeCell ref="F5:G5"/>
    <mergeCell ref="C5:D5"/>
    <mergeCell ref="C6:D6"/>
    <mergeCell ref="C7:D7"/>
    <mergeCell ref="C8:D8"/>
    <mergeCell ref="C9:D9"/>
    <mergeCell ref="H6:L6"/>
    <mergeCell ref="F6:G6"/>
    <mergeCell ref="F9:G9"/>
    <mergeCell ref="F7:G7"/>
    <mergeCell ref="H7:L7"/>
    <mergeCell ref="H8:L8"/>
    <mergeCell ref="F8:G8"/>
    <mergeCell ref="A10:A11"/>
    <mergeCell ref="A54:C54"/>
    <mergeCell ref="A58:C58"/>
    <mergeCell ref="A59:C59"/>
    <mergeCell ref="A61:E61"/>
    <mergeCell ref="B13:C13"/>
    <mergeCell ref="B14:C14"/>
    <mergeCell ref="B23:C23"/>
    <mergeCell ref="B29:C29"/>
    <mergeCell ref="B30:C30"/>
    <mergeCell ref="B10:C11"/>
    <mergeCell ref="B12:C12"/>
    <mergeCell ref="B15:C15"/>
    <mergeCell ref="B16:C16"/>
    <mergeCell ref="B17:C17"/>
    <mergeCell ref="B18:C18"/>
    <mergeCell ref="G58:L58"/>
    <mergeCell ref="G59:L59"/>
    <mergeCell ref="G54:L54"/>
    <mergeCell ref="G53:L53"/>
    <mergeCell ref="A62:E62"/>
  </mergeCells>
  <phoneticPr fontId="1" type="noConversion"/>
  <printOptions horizontalCentered="1"/>
  <pageMargins left="0.5" right="0.25" top="0.75" bottom="0.5" header="0.511811023622047" footer="0.27559055118110198"/>
  <pageSetup paperSize="256" scale="75" orientation="portrait" horizontalDpi="4294967293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C00000"/>
  </sheetPr>
  <dimension ref="A1:AQ73"/>
  <sheetViews>
    <sheetView view="pageBreakPreview" zoomScale="110" zoomScaleSheetLayoutView="110" workbookViewId="0">
      <pane ySplit="8" topLeftCell="A9" activePane="bottomLeft" state="frozen"/>
      <selection pane="bottomLeft" activeCell="R7" sqref="R7"/>
    </sheetView>
  </sheetViews>
  <sheetFormatPr defaultRowHeight="12.75" x14ac:dyDescent="0.2"/>
  <cols>
    <col min="1" max="1" width="4.28515625" style="1" customWidth="1"/>
    <col min="2" max="2" width="43.85546875" style="1" customWidth="1"/>
    <col min="3" max="3" width="4.7109375" style="1" customWidth="1"/>
    <col min="4" max="4" width="5.7109375" style="166" customWidth="1"/>
    <col min="5" max="5" width="5.7109375" style="149" customWidth="1"/>
    <col min="6" max="6" width="5.7109375" style="166" customWidth="1"/>
    <col min="7" max="7" width="5.7109375" style="149" customWidth="1"/>
    <col min="8" max="8" width="4.7109375" style="166" customWidth="1"/>
    <col min="9" max="9" width="4.42578125" style="149" customWidth="1"/>
    <col min="10" max="10" width="10.42578125" style="1" bestFit="1" customWidth="1"/>
    <col min="11" max="11" width="4.7109375" style="1" customWidth="1"/>
    <col min="12" max="12" width="5.7109375" style="166" customWidth="1"/>
    <col min="13" max="13" width="5.7109375" style="149" customWidth="1"/>
    <col min="14" max="14" width="5.42578125" style="166" customWidth="1"/>
    <col min="15" max="15" width="5.42578125" style="149" customWidth="1"/>
    <col min="16" max="16" width="3.85546875" style="166" customWidth="1"/>
    <col min="17" max="17" width="4.42578125" style="149" customWidth="1"/>
    <col min="18" max="18" width="10.42578125" style="1" bestFit="1" customWidth="1"/>
    <col min="19" max="19" width="6.85546875" style="1" customWidth="1"/>
    <col min="20" max="20" width="9.5703125" style="1" customWidth="1"/>
    <col min="21" max="21" width="7" style="1" customWidth="1"/>
    <col min="22" max="22" width="7.5703125" style="1" bestFit="1" customWidth="1"/>
    <col min="23" max="24" width="7" style="1" customWidth="1"/>
    <col min="25" max="25" width="11.140625" style="1" bestFit="1" customWidth="1"/>
    <col min="26" max="26" width="7.28515625" style="1" customWidth="1"/>
    <col min="27" max="29" width="7" style="1" customWidth="1"/>
    <col min="30" max="30" width="7.7109375" style="1" bestFit="1" customWidth="1"/>
    <col min="31" max="34" width="7" style="1" customWidth="1"/>
    <col min="35" max="35" width="7.7109375" style="1" bestFit="1" customWidth="1"/>
    <col min="36" max="46" width="7" style="1" customWidth="1"/>
    <col min="47" max="16384" width="9.140625" style="1"/>
  </cols>
  <sheetData>
    <row r="1" spans="1:43" ht="15.75" x14ac:dyDescent="0.2">
      <c r="A1" s="334" t="s">
        <v>19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</row>
    <row r="2" spans="1:43" ht="15.75" x14ac:dyDescent="0.2">
      <c r="A2" s="334" t="s">
        <v>61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</row>
    <row r="3" spans="1:43" ht="16.5" customHeight="1" x14ac:dyDescent="0.2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</row>
    <row r="4" spans="1:43" ht="14.25" customHeight="1" x14ac:dyDescent="0.2">
      <c r="A4" s="15" t="s">
        <v>109</v>
      </c>
      <c r="B4" s="115"/>
      <c r="C4" s="115"/>
      <c r="J4" s="115"/>
      <c r="K4" s="115"/>
      <c r="N4" s="137" t="s">
        <v>106</v>
      </c>
      <c r="Q4" s="145" t="s">
        <v>75</v>
      </c>
      <c r="R4" s="149">
        <f>'1.DATA SKP'!E4</f>
        <v>0</v>
      </c>
      <c r="S4" s="115"/>
    </row>
    <row r="5" spans="1:43" ht="14.25" customHeight="1" x14ac:dyDescent="0.2">
      <c r="A5" s="1" t="str">
        <f>'2.COVER'!A20</f>
        <v>01 Januari s.d 31 Desember 2015</v>
      </c>
      <c r="B5" s="15"/>
      <c r="C5" s="15"/>
      <c r="D5" s="167"/>
      <c r="E5" s="137"/>
      <c r="F5" s="167"/>
      <c r="G5" s="137"/>
      <c r="L5" s="160"/>
      <c r="N5" s="138" t="s">
        <v>5</v>
      </c>
      <c r="O5" s="138"/>
      <c r="P5" s="160"/>
      <c r="Q5" s="187" t="s">
        <v>75</v>
      </c>
      <c r="R5" s="138">
        <f>'1.DATA SKP'!E5</f>
        <v>0</v>
      </c>
    </row>
    <row r="6" spans="1:43" ht="13.5" customHeight="1" x14ac:dyDescent="0.2">
      <c r="A6" s="327" t="s">
        <v>1</v>
      </c>
      <c r="B6" s="328" t="s">
        <v>110</v>
      </c>
      <c r="C6" s="328" t="s">
        <v>21</v>
      </c>
      <c r="D6" s="327" t="s">
        <v>9</v>
      </c>
      <c r="E6" s="327"/>
      <c r="F6" s="327"/>
      <c r="G6" s="327"/>
      <c r="H6" s="327"/>
      <c r="I6" s="327"/>
      <c r="J6" s="327"/>
      <c r="K6" s="327" t="s">
        <v>21</v>
      </c>
      <c r="L6" s="327" t="s">
        <v>14</v>
      </c>
      <c r="M6" s="327"/>
      <c r="N6" s="327"/>
      <c r="O6" s="327"/>
      <c r="P6" s="327"/>
      <c r="Q6" s="327"/>
      <c r="R6" s="327"/>
      <c r="S6" s="326" t="s">
        <v>15</v>
      </c>
      <c r="T6" s="328" t="s">
        <v>20</v>
      </c>
      <c r="AD6" s="45"/>
      <c r="AE6" s="45"/>
      <c r="AF6" s="45"/>
      <c r="AG6" s="45"/>
      <c r="AH6" s="45"/>
      <c r="AI6" s="45"/>
      <c r="AJ6" s="45"/>
      <c r="AK6" s="45"/>
      <c r="AL6" s="45"/>
    </row>
    <row r="7" spans="1:43" s="90" customFormat="1" ht="24" customHeight="1" x14ac:dyDescent="0.2">
      <c r="A7" s="327"/>
      <c r="B7" s="328"/>
      <c r="C7" s="328"/>
      <c r="D7" s="319" t="s">
        <v>25</v>
      </c>
      <c r="E7" s="319"/>
      <c r="F7" s="335" t="s">
        <v>95</v>
      </c>
      <c r="G7" s="336"/>
      <c r="H7" s="319" t="s">
        <v>16</v>
      </c>
      <c r="I7" s="319"/>
      <c r="J7" s="88" t="s">
        <v>17</v>
      </c>
      <c r="K7" s="327"/>
      <c r="L7" s="319" t="s">
        <v>25</v>
      </c>
      <c r="M7" s="319"/>
      <c r="N7" s="335" t="s">
        <v>95</v>
      </c>
      <c r="O7" s="336"/>
      <c r="P7" s="319" t="s">
        <v>16</v>
      </c>
      <c r="Q7" s="319"/>
      <c r="R7" s="88" t="s">
        <v>17</v>
      </c>
      <c r="S7" s="326"/>
      <c r="T7" s="328"/>
      <c r="Y7" s="90" t="s">
        <v>34</v>
      </c>
      <c r="Z7" s="90" t="s">
        <v>35</v>
      </c>
      <c r="AA7" s="90" t="s">
        <v>28</v>
      </c>
      <c r="AB7" s="90" t="s">
        <v>29</v>
      </c>
      <c r="AC7" s="90" t="s">
        <v>30</v>
      </c>
      <c r="AD7" s="90" t="s">
        <v>31</v>
      </c>
      <c r="AE7" s="90" t="s">
        <v>38</v>
      </c>
      <c r="AF7" s="90" t="s">
        <v>39</v>
      </c>
      <c r="AG7" s="90" t="s">
        <v>40</v>
      </c>
      <c r="AH7" s="90" t="s">
        <v>41</v>
      </c>
    </row>
    <row r="8" spans="1:43" s="119" customFormat="1" ht="10.5" x14ac:dyDescent="0.2">
      <c r="A8" s="47">
        <v>1</v>
      </c>
      <c r="B8" s="116">
        <v>2</v>
      </c>
      <c r="C8" s="116">
        <v>3</v>
      </c>
      <c r="D8" s="330">
        <v>4</v>
      </c>
      <c r="E8" s="330"/>
      <c r="F8" s="337">
        <v>5</v>
      </c>
      <c r="G8" s="338"/>
      <c r="H8" s="330">
        <v>6</v>
      </c>
      <c r="I8" s="330"/>
      <c r="J8" s="116">
        <v>7</v>
      </c>
      <c r="K8" s="116">
        <v>8</v>
      </c>
      <c r="L8" s="329">
        <v>9</v>
      </c>
      <c r="M8" s="329"/>
      <c r="N8" s="337">
        <v>10</v>
      </c>
      <c r="O8" s="338"/>
      <c r="P8" s="329">
        <v>11</v>
      </c>
      <c r="Q8" s="329"/>
      <c r="R8" s="116">
        <v>12</v>
      </c>
      <c r="S8" s="116">
        <v>13</v>
      </c>
      <c r="T8" s="116">
        <v>14</v>
      </c>
    </row>
    <row r="9" spans="1:43" ht="23.25" customHeight="1" x14ac:dyDescent="0.2">
      <c r="A9" s="42">
        <v>1</v>
      </c>
      <c r="B9" s="50">
        <f>'3.FORM SKP'!B12</f>
        <v>0</v>
      </c>
      <c r="C9" s="165">
        <f>'3.FORM SKP'!E12</f>
        <v>0</v>
      </c>
      <c r="D9" s="168">
        <f>'3.FORM SKP'!F12</f>
        <v>0</v>
      </c>
      <c r="E9" s="170">
        <f>'3.FORM SKP'!G12</f>
        <v>0</v>
      </c>
      <c r="F9" s="172">
        <f>'3.FORM SKP'!H12</f>
        <v>100</v>
      </c>
      <c r="G9" s="173" t="str">
        <f>'3.FORM SKP'!I12</f>
        <v>%</v>
      </c>
      <c r="H9" s="168">
        <f>'3.FORM SKP'!J12</f>
        <v>0</v>
      </c>
      <c r="I9" s="176">
        <f>'3.FORM SKP'!K12</f>
        <v>0</v>
      </c>
      <c r="J9" s="52">
        <f>'3.FORM SKP'!L12</f>
        <v>0</v>
      </c>
      <c r="K9" s="165">
        <f>L9*'3.FORM SKP'!D12</f>
        <v>0</v>
      </c>
      <c r="L9" s="169">
        <v>0</v>
      </c>
      <c r="M9" s="171">
        <f t="shared" ref="M9:M29" si="0">E9</f>
        <v>0</v>
      </c>
      <c r="N9" s="172">
        <v>0</v>
      </c>
      <c r="O9" s="174" t="s">
        <v>117</v>
      </c>
      <c r="P9" s="169">
        <v>12</v>
      </c>
      <c r="Q9" s="177">
        <f t="shared" ref="Q9:Q29" si="1">I9</f>
        <v>0</v>
      </c>
      <c r="R9" s="91"/>
      <c r="S9" s="43" t="e">
        <f t="shared" ref="S9:S29" si="2">AI9</f>
        <v>#DIV/0!</v>
      </c>
      <c r="T9" s="49" t="e">
        <f t="shared" ref="T9:T29" si="3">IF(R9="",S9/3,S9/4)</f>
        <v>#DIV/0!</v>
      </c>
      <c r="V9" s="1">
        <f t="shared" ref="V9:V29" si="4">IF(D9&gt;0,1,0)</f>
        <v>0</v>
      </c>
      <c r="W9" s="1">
        <f t="shared" ref="W9:W29" si="5">IFERROR(T9,0)</f>
        <v>0</v>
      </c>
      <c r="Y9" s="1" t="e">
        <f t="shared" ref="Y9:Y29" si="6">100-(P9/H9*100)</f>
        <v>#DIV/0!</v>
      </c>
      <c r="Z9" s="44" t="e">
        <f t="shared" ref="Z9:Z29" si="7">100-(R9/J9*100)</f>
        <v>#DIV/0!</v>
      </c>
      <c r="AA9" s="1" t="e">
        <f t="shared" ref="AA9:AA29" si="8">L9/D9*100</f>
        <v>#DIV/0!</v>
      </c>
      <c r="AB9" s="1">
        <f t="shared" ref="AB9:AB29" si="9">N9/F9*100</f>
        <v>0</v>
      </c>
      <c r="AC9" s="45" t="e">
        <f t="shared" ref="AC9:AC29" si="10">IF(Y9&gt;24,AF9,AE9)</f>
        <v>#DIV/0!</v>
      </c>
      <c r="AD9" s="45" t="e">
        <f t="shared" ref="AD9:AD29" si="11">IF(Z9&gt;24,AH9,AG9)</f>
        <v>#DIV/0!</v>
      </c>
      <c r="AE9" s="1" t="e">
        <f t="shared" ref="AE9:AE29" si="12">((1.76*H9-P9)/H9)*100</f>
        <v>#DIV/0!</v>
      </c>
      <c r="AF9" s="1" t="e">
        <f t="shared" ref="AF9:AF29" si="13">76-((((1.76*H9-P9)/H9)*100)-100)</f>
        <v>#DIV/0!</v>
      </c>
      <c r="AG9" s="1" t="e">
        <f t="shared" ref="AG9:AG29" si="14">((1.76*J9-R9)/J9)*100</f>
        <v>#DIV/0!</v>
      </c>
      <c r="AH9" s="1" t="e">
        <f t="shared" ref="AH9:AH29" si="15">76-((((1.76*J9-R9)/J9)*100)-100)</f>
        <v>#DIV/0!</v>
      </c>
      <c r="AI9" s="1" t="e">
        <f t="shared" ref="AI9:AI29" si="16">IFERROR(SUM(AA9:AD9),SUM(AA9:AC9))</f>
        <v>#DIV/0!</v>
      </c>
      <c r="AM9" s="45" t="e">
        <f t="shared" ref="AM9:AM29" si="17">100-(P9/H9*100)</f>
        <v>#DIV/0!</v>
      </c>
      <c r="AN9" s="46" t="e">
        <f t="shared" ref="AN9:AN29" si="18">100-(R9/J9*100)</f>
        <v>#DIV/0!</v>
      </c>
      <c r="AO9" s="45" t="e">
        <f t="shared" ref="AO9:AO29" si="19">IF(AND(AM9&gt;24,AN9&gt;24),(IFERROR(((L9/D9*100)+(N9/F9*100)+(76-((((1.76*H9-P9)/H9)*100)-100))+(76-((((1.76*J9-R9)/J9)*100)-100))),((L9/D9*100)+(N9/F9*100)+(76-((((1.76*H9-P9)/H9)*100)-100))))),(IFERROR(((L9/D9*100)+(N9/F9*100)+(((1.76*H9-P9)/H9)*100))+(((1.76*J9-R9)/J9)*100),((L9/D9*100)+(N9/F9*100)+(((1.76*H9-P9)/H9)*100)))))</f>
        <v>#DIV/0!</v>
      </c>
      <c r="AP9" s="45" t="e">
        <f t="shared" ref="AP9:AP29" si="20">IF(AM9&gt;24,(((L9/D9*100)+(N9/F9*100)+(76-((((1.76*H9-P9)/H9)*100)-100)))),(((L9/D9*100)+(N9/F9*100)+(((1.76*H9-P9)/H9)*100))))</f>
        <v>#DIV/0!</v>
      </c>
      <c r="AQ9" s="1" t="e">
        <f t="shared" ref="AQ9:AQ29" si="21">IFERROR(AO9,AP9)</f>
        <v>#DIV/0!</v>
      </c>
    </row>
    <row r="10" spans="1:43" ht="23.25" customHeight="1" x14ac:dyDescent="0.2">
      <c r="A10" s="42">
        <v>2</v>
      </c>
      <c r="B10" s="50">
        <f>'3.FORM SKP'!B13</f>
        <v>0</v>
      </c>
      <c r="C10" s="165">
        <f>'3.FORM SKP'!E13</f>
        <v>0</v>
      </c>
      <c r="D10" s="168">
        <f>'3.FORM SKP'!F13</f>
        <v>0</v>
      </c>
      <c r="E10" s="170">
        <f>'3.FORM SKP'!G13</f>
        <v>0</v>
      </c>
      <c r="F10" s="172">
        <f>'3.FORM SKP'!H13</f>
        <v>100</v>
      </c>
      <c r="G10" s="173" t="str">
        <f>'3.FORM SKP'!I13</f>
        <v>%</v>
      </c>
      <c r="H10" s="168">
        <f>'3.FORM SKP'!J13</f>
        <v>0</v>
      </c>
      <c r="I10" s="176">
        <f>'3.FORM SKP'!K13</f>
        <v>0</v>
      </c>
      <c r="J10" s="52">
        <f>'3.FORM SKP'!L13</f>
        <v>0</v>
      </c>
      <c r="K10" s="165">
        <f>L10*'3.FORM SKP'!D13</f>
        <v>0</v>
      </c>
      <c r="L10" s="169">
        <v>0</v>
      </c>
      <c r="M10" s="171">
        <f t="shared" si="0"/>
        <v>0</v>
      </c>
      <c r="N10" s="172">
        <v>0</v>
      </c>
      <c r="O10" s="174" t="s">
        <v>117</v>
      </c>
      <c r="P10" s="169">
        <v>12</v>
      </c>
      <c r="Q10" s="177">
        <f t="shared" si="1"/>
        <v>0</v>
      </c>
      <c r="R10" s="91"/>
      <c r="S10" s="43" t="e">
        <f t="shared" si="2"/>
        <v>#DIV/0!</v>
      </c>
      <c r="T10" s="49" t="e">
        <f t="shared" si="3"/>
        <v>#DIV/0!</v>
      </c>
      <c r="V10" s="1">
        <f t="shared" si="4"/>
        <v>0</v>
      </c>
      <c r="W10" s="1">
        <f t="shared" si="5"/>
        <v>0</v>
      </c>
      <c r="Y10" s="1" t="e">
        <f t="shared" si="6"/>
        <v>#DIV/0!</v>
      </c>
      <c r="Z10" s="44" t="e">
        <f t="shared" si="7"/>
        <v>#DIV/0!</v>
      </c>
      <c r="AA10" s="1" t="e">
        <f t="shared" si="8"/>
        <v>#DIV/0!</v>
      </c>
      <c r="AB10" s="1">
        <f t="shared" si="9"/>
        <v>0</v>
      </c>
      <c r="AC10" s="45" t="e">
        <f t="shared" si="10"/>
        <v>#DIV/0!</v>
      </c>
      <c r="AD10" s="45" t="e">
        <f t="shared" si="11"/>
        <v>#DIV/0!</v>
      </c>
      <c r="AE10" s="1" t="e">
        <f t="shared" si="12"/>
        <v>#DIV/0!</v>
      </c>
      <c r="AF10" s="1" t="e">
        <f t="shared" si="13"/>
        <v>#DIV/0!</v>
      </c>
      <c r="AG10" s="1" t="e">
        <f t="shared" si="14"/>
        <v>#DIV/0!</v>
      </c>
      <c r="AH10" s="1" t="e">
        <f t="shared" si="15"/>
        <v>#DIV/0!</v>
      </c>
      <c r="AI10" s="1" t="e">
        <f t="shared" si="16"/>
        <v>#DIV/0!</v>
      </c>
      <c r="AM10" s="45" t="e">
        <f t="shared" si="17"/>
        <v>#DIV/0!</v>
      </c>
      <c r="AN10" s="46" t="e">
        <f t="shared" si="18"/>
        <v>#DIV/0!</v>
      </c>
      <c r="AO10" s="45" t="e">
        <f t="shared" si="19"/>
        <v>#DIV/0!</v>
      </c>
      <c r="AP10" s="45" t="e">
        <f t="shared" si="20"/>
        <v>#DIV/0!</v>
      </c>
      <c r="AQ10" s="1" t="e">
        <f t="shared" si="21"/>
        <v>#DIV/0!</v>
      </c>
    </row>
    <row r="11" spans="1:43" ht="23.25" customHeight="1" x14ac:dyDescent="0.2">
      <c r="A11" s="42">
        <v>2</v>
      </c>
      <c r="B11" s="50">
        <f>'3.FORM SKP'!B14</f>
        <v>0</v>
      </c>
      <c r="C11" s="165">
        <f>'3.FORM SKP'!E14</f>
        <v>0</v>
      </c>
      <c r="D11" s="168">
        <f>'3.FORM SKP'!F14</f>
        <v>0</v>
      </c>
      <c r="E11" s="170">
        <f>'3.FORM SKP'!G14</f>
        <v>0</v>
      </c>
      <c r="F11" s="172">
        <f>'3.FORM SKP'!H14</f>
        <v>100</v>
      </c>
      <c r="G11" s="173" t="str">
        <f>'3.FORM SKP'!I14</f>
        <v>%</v>
      </c>
      <c r="H11" s="168">
        <f>'3.FORM SKP'!J14</f>
        <v>0</v>
      </c>
      <c r="I11" s="176">
        <f>'3.FORM SKP'!K14</f>
        <v>0</v>
      </c>
      <c r="J11" s="52">
        <f>'3.FORM SKP'!L14</f>
        <v>0</v>
      </c>
      <c r="K11" s="165">
        <f>L11*'3.FORM SKP'!D14</f>
        <v>0</v>
      </c>
      <c r="L11" s="169">
        <v>0</v>
      </c>
      <c r="M11" s="171">
        <f t="shared" si="0"/>
        <v>0</v>
      </c>
      <c r="N11" s="172">
        <v>0</v>
      </c>
      <c r="O11" s="174" t="s">
        <v>117</v>
      </c>
      <c r="P11" s="169">
        <v>12</v>
      </c>
      <c r="Q11" s="177">
        <f t="shared" si="1"/>
        <v>0</v>
      </c>
      <c r="R11" s="91"/>
      <c r="S11" s="43" t="e">
        <f t="shared" si="2"/>
        <v>#DIV/0!</v>
      </c>
      <c r="T11" s="49" t="e">
        <f t="shared" si="3"/>
        <v>#DIV/0!</v>
      </c>
      <c r="V11" s="1">
        <f t="shared" si="4"/>
        <v>0</v>
      </c>
      <c r="W11" s="1">
        <f t="shared" si="5"/>
        <v>0</v>
      </c>
      <c r="Y11" s="1" t="e">
        <f t="shared" si="6"/>
        <v>#DIV/0!</v>
      </c>
      <c r="Z11" s="44" t="e">
        <f t="shared" si="7"/>
        <v>#DIV/0!</v>
      </c>
      <c r="AA11" s="1" t="e">
        <f t="shared" si="8"/>
        <v>#DIV/0!</v>
      </c>
      <c r="AB11" s="1">
        <f t="shared" si="9"/>
        <v>0</v>
      </c>
      <c r="AC11" s="45" t="e">
        <f t="shared" si="10"/>
        <v>#DIV/0!</v>
      </c>
      <c r="AD11" s="45" t="e">
        <f t="shared" si="11"/>
        <v>#DIV/0!</v>
      </c>
      <c r="AE11" s="1" t="e">
        <f t="shared" si="12"/>
        <v>#DIV/0!</v>
      </c>
      <c r="AF11" s="1" t="e">
        <f t="shared" si="13"/>
        <v>#DIV/0!</v>
      </c>
      <c r="AG11" s="1" t="e">
        <f t="shared" si="14"/>
        <v>#DIV/0!</v>
      </c>
      <c r="AH11" s="1" t="e">
        <f t="shared" si="15"/>
        <v>#DIV/0!</v>
      </c>
      <c r="AI11" s="1" t="e">
        <f t="shared" si="16"/>
        <v>#DIV/0!</v>
      </c>
      <c r="AM11" s="45" t="e">
        <f t="shared" si="17"/>
        <v>#DIV/0!</v>
      </c>
      <c r="AN11" s="46" t="e">
        <f t="shared" si="18"/>
        <v>#DIV/0!</v>
      </c>
      <c r="AO11" s="45" t="e">
        <f t="shared" si="19"/>
        <v>#DIV/0!</v>
      </c>
      <c r="AP11" s="45" t="e">
        <f t="shared" si="20"/>
        <v>#DIV/0!</v>
      </c>
      <c r="AQ11" s="1" t="e">
        <f t="shared" si="21"/>
        <v>#DIV/0!</v>
      </c>
    </row>
    <row r="12" spans="1:43" ht="23.25" customHeight="1" x14ac:dyDescent="0.2">
      <c r="A12" s="42">
        <v>4</v>
      </c>
      <c r="B12" s="50">
        <f>'3.FORM SKP'!B15</f>
        <v>0</v>
      </c>
      <c r="C12" s="165">
        <f>'3.FORM SKP'!E15</f>
        <v>0</v>
      </c>
      <c r="D12" s="168">
        <f>'3.FORM SKP'!F15</f>
        <v>0</v>
      </c>
      <c r="E12" s="170">
        <f>'3.FORM SKP'!G15</f>
        <v>0</v>
      </c>
      <c r="F12" s="172">
        <f>'3.FORM SKP'!H15</f>
        <v>100</v>
      </c>
      <c r="G12" s="173" t="str">
        <f>'3.FORM SKP'!I15</f>
        <v>%</v>
      </c>
      <c r="H12" s="168">
        <f>'3.FORM SKP'!J15</f>
        <v>0</v>
      </c>
      <c r="I12" s="176">
        <f>'3.FORM SKP'!K15</f>
        <v>0</v>
      </c>
      <c r="J12" s="52">
        <f>'3.FORM SKP'!L15</f>
        <v>0</v>
      </c>
      <c r="K12" s="165">
        <f>L12*'3.FORM SKP'!D15</f>
        <v>0</v>
      </c>
      <c r="L12" s="169">
        <v>0</v>
      </c>
      <c r="M12" s="171">
        <f t="shared" si="0"/>
        <v>0</v>
      </c>
      <c r="N12" s="172">
        <v>0</v>
      </c>
      <c r="O12" s="174" t="s">
        <v>117</v>
      </c>
      <c r="P12" s="169">
        <v>12</v>
      </c>
      <c r="Q12" s="177">
        <f t="shared" si="1"/>
        <v>0</v>
      </c>
      <c r="R12" s="91"/>
      <c r="S12" s="43" t="e">
        <f t="shared" si="2"/>
        <v>#DIV/0!</v>
      </c>
      <c r="T12" s="49" t="e">
        <f t="shared" si="3"/>
        <v>#DIV/0!</v>
      </c>
      <c r="V12" s="1">
        <f t="shared" si="4"/>
        <v>0</v>
      </c>
      <c r="W12" s="1">
        <f t="shared" si="5"/>
        <v>0</v>
      </c>
      <c r="Y12" s="1" t="e">
        <f t="shared" si="6"/>
        <v>#DIV/0!</v>
      </c>
      <c r="Z12" s="44" t="e">
        <f t="shared" si="7"/>
        <v>#DIV/0!</v>
      </c>
      <c r="AA12" s="1" t="e">
        <f t="shared" si="8"/>
        <v>#DIV/0!</v>
      </c>
      <c r="AB12" s="1">
        <f t="shared" si="9"/>
        <v>0</v>
      </c>
      <c r="AC12" s="45" t="e">
        <f t="shared" si="10"/>
        <v>#DIV/0!</v>
      </c>
      <c r="AD12" s="45" t="e">
        <f t="shared" si="11"/>
        <v>#DIV/0!</v>
      </c>
      <c r="AE12" s="1" t="e">
        <f t="shared" si="12"/>
        <v>#DIV/0!</v>
      </c>
      <c r="AF12" s="1" t="e">
        <f t="shared" si="13"/>
        <v>#DIV/0!</v>
      </c>
      <c r="AG12" s="1" t="e">
        <f t="shared" si="14"/>
        <v>#DIV/0!</v>
      </c>
      <c r="AH12" s="1" t="e">
        <f t="shared" si="15"/>
        <v>#DIV/0!</v>
      </c>
      <c r="AI12" s="1" t="e">
        <f t="shared" si="16"/>
        <v>#DIV/0!</v>
      </c>
      <c r="AM12" s="45" t="e">
        <f t="shared" si="17"/>
        <v>#DIV/0!</v>
      </c>
      <c r="AN12" s="46" t="e">
        <f t="shared" si="18"/>
        <v>#DIV/0!</v>
      </c>
      <c r="AO12" s="45" t="e">
        <f t="shared" si="19"/>
        <v>#DIV/0!</v>
      </c>
      <c r="AP12" s="45" t="e">
        <f t="shared" si="20"/>
        <v>#DIV/0!</v>
      </c>
      <c r="AQ12" s="1" t="e">
        <f t="shared" si="21"/>
        <v>#DIV/0!</v>
      </c>
    </row>
    <row r="13" spans="1:43" ht="23.25" customHeight="1" x14ac:dyDescent="0.2">
      <c r="A13" s="42">
        <v>5</v>
      </c>
      <c r="B13" s="50">
        <f>'3.FORM SKP'!B16</f>
        <v>0</v>
      </c>
      <c r="C13" s="165">
        <f>'3.FORM SKP'!E16</f>
        <v>0</v>
      </c>
      <c r="D13" s="168">
        <f>'3.FORM SKP'!F16</f>
        <v>0</v>
      </c>
      <c r="E13" s="170">
        <f>'3.FORM SKP'!G16</f>
        <v>0</v>
      </c>
      <c r="F13" s="172">
        <f>'3.FORM SKP'!H16</f>
        <v>100</v>
      </c>
      <c r="G13" s="173" t="str">
        <f>'3.FORM SKP'!I16</f>
        <v>%</v>
      </c>
      <c r="H13" s="168">
        <f>'3.FORM SKP'!J16</f>
        <v>0</v>
      </c>
      <c r="I13" s="176">
        <f>'3.FORM SKP'!K16</f>
        <v>0</v>
      </c>
      <c r="J13" s="52">
        <f>'3.FORM SKP'!L16</f>
        <v>0</v>
      </c>
      <c r="K13" s="165">
        <f>L13*'3.FORM SKP'!D16</f>
        <v>0</v>
      </c>
      <c r="L13" s="169">
        <v>0</v>
      </c>
      <c r="M13" s="171">
        <f t="shared" si="0"/>
        <v>0</v>
      </c>
      <c r="N13" s="172">
        <v>0</v>
      </c>
      <c r="O13" s="174" t="s">
        <v>117</v>
      </c>
      <c r="P13" s="169">
        <v>12</v>
      </c>
      <c r="Q13" s="177">
        <f t="shared" si="1"/>
        <v>0</v>
      </c>
      <c r="R13" s="91"/>
      <c r="S13" s="43" t="e">
        <f t="shared" si="2"/>
        <v>#DIV/0!</v>
      </c>
      <c r="T13" s="49" t="e">
        <f t="shared" si="3"/>
        <v>#DIV/0!</v>
      </c>
      <c r="V13" s="1">
        <f t="shared" si="4"/>
        <v>0</v>
      </c>
      <c r="W13" s="1">
        <f t="shared" si="5"/>
        <v>0</v>
      </c>
      <c r="Y13" s="1" t="e">
        <f t="shared" si="6"/>
        <v>#DIV/0!</v>
      </c>
      <c r="Z13" s="44" t="e">
        <f t="shared" si="7"/>
        <v>#DIV/0!</v>
      </c>
      <c r="AA13" s="1" t="e">
        <f t="shared" si="8"/>
        <v>#DIV/0!</v>
      </c>
      <c r="AB13" s="1">
        <f t="shared" si="9"/>
        <v>0</v>
      </c>
      <c r="AC13" s="45" t="e">
        <f t="shared" si="10"/>
        <v>#DIV/0!</v>
      </c>
      <c r="AD13" s="45" t="e">
        <f t="shared" si="11"/>
        <v>#DIV/0!</v>
      </c>
      <c r="AE13" s="1" t="e">
        <f t="shared" si="12"/>
        <v>#DIV/0!</v>
      </c>
      <c r="AF13" s="1" t="e">
        <f t="shared" si="13"/>
        <v>#DIV/0!</v>
      </c>
      <c r="AG13" s="1" t="e">
        <f t="shared" si="14"/>
        <v>#DIV/0!</v>
      </c>
      <c r="AH13" s="1" t="e">
        <f t="shared" si="15"/>
        <v>#DIV/0!</v>
      </c>
      <c r="AI13" s="1" t="e">
        <f t="shared" si="16"/>
        <v>#DIV/0!</v>
      </c>
      <c r="AM13" s="45" t="e">
        <f t="shared" si="17"/>
        <v>#DIV/0!</v>
      </c>
      <c r="AN13" s="46" t="e">
        <f t="shared" si="18"/>
        <v>#DIV/0!</v>
      </c>
      <c r="AO13" s="45" t="e">
        <f t="shared" si="19"/>
        <v>#DIV/0!</v>
      </c>
      <c r="AP13" s="45" t="e">
        <f t="shared" si="20"/>
        <v>#DIV/0!</v>
      </c>
      <c r="AQ13" s="1" t="e">
        <f t="shared" si="21"/>
        <v>#DIV/0!</v>
      </c>
    </row>
    <row r="14" spans="1:43" ht="23.25" customHeight="1" x14ac:dyDescent="0.2">
      <c r="A14" s="42">
        <v>6</v>
      </c>
      <c r="B14" s="50">
        <f>'3.FORM SKP'!B17</f>
        <v>0</v>
      </c>
      <c r="C14" s="165">
        <f>'3.FORM SKP'!E17</f>
        <v>0</v>
      </c>
      <c r="D14" s="168">
        <f>'3.FORM SKP'!F17</f>
        <v>0</v>
      </c>
      <c r="E14" s="170">
        <f>'3.FORM SKP'!G17</f>
        <v>0</v>
      </c>
      <c r="F14" s="172">
        <f>'3.FORM SKP'!H17</f>
        <v>100</v>
      </c>
      <c r="G14" s="173" t="str">
        <f>'3.FORM SKP'!I17</f>
        <v>%</v>
      </c>
      <c r="H14" s="168">
        <f>'3.FORM SKP'!J17</f>
        <v>0</v>
      </c>
      <c r="I14" s="176">
        <f>'3.FORM SKP'!K17</f>
        <v>0</v>
      </c>
      <c r="J14" s="52">
        <f>'3.FORM SKP'!L17</f>
        <v>0</v>
      </c>
      <c r="K14" s="165">
        <f>L14*'3.FORM SKP'!D17</f>
        <v>0</v>
      </c>
      <c r="L14" s="169">
        <v>0</v>
      </c>
      <c r="M14" s="171">
        <f t="shared" si="0"/>
        <v>0</v>
      </c>
      <c r="N14" s="172">
        <v>0</v>
      </c>
      <c r="O14" s="174" t="s">
        <v>117</v>
      </c>
      <c r="P14" s="169">
        <v>12</v>
      </c>
      <c r="Q14" s="177">
        <f t="shared" si="1"/>
        <v>0</v>
      </c>
      <c r="R14" s="91"/>
      <c r="S14" s="43" t="e">
        <f t="shared" si="2"/>
        <v>#DIV/0!</v>
      </c>
      <c r="T14" s="49" t="e">
        <f t="shared" si="3"/>
        <v>#DIV/0!</v>
      </c>
      <c r="V14" s="1">
        <f t="shared" si="4"/>
        <v>0</v>
      </c>
      <c r="W14" s="1">
        <f t="shared" si="5"/>
        <v>0</v>
      </c>
      <c r="Y14" s="1" t="e">
        <f t="shared" si="6"/>
        <v>#DIV/0!</v>
      </c>
      <c r="Z14" s="44" t="e">
        <f t="shared" si="7"/>
        <v>#DIV/0!</v>
      </c>
      <c r="AA14" s="1" t="e">
        <f t="shared" si="8"/>
        <v>#DIV/0!</v>
      </c>
      <c r="AB14" s="1">
        <f t="shared" si="9"/>
        <v>0</v>
      </c>
      <c r="AC14" s="45" t="e">
        <f t="shared" si="10"/>
        <v>#DIV/0!</v>
      </c>
      <c r="AD14" s="45" t="e">
        <f t="shared" si="11"/>
        <v>#DIV/0!</v>
      </c>
      <c r="AE14" s="1" t="e">
        <f t="shared" si="12"/>
        <v>#DIV/0!</v>
      </c>
      <c r="AF14" s="1" t="e">
        <f t="shared" si="13"/>
        <v>#DIV/0!</v>
      </c>
      <c r="AG14" s="1" t="e">
        <f t="shared" si="14"/>
        <v>#DIV/0!</v>
      </c>
      <c r="AH14" s="1" t="e">
        <f t="shared" si="15"/>
        <v>#DIV/0!</v>
      </c>
      <c r="AI14" s="1" t="e">
        <f t="shared" si="16"/>
        <v>#DIV/0!</v>
      </c>
      <c r="AM14" s="45" t="e">
        <f t="shared" si="17"/>
        <v>#DIV/0!</v>
      </c>
      <c r="AN14" s="46" t="e">
        <f t="shared" si="18"/>
        <v>#DIV/0!</v>
      </c>
      <c r="AO14" s="45" t="e">
        <f t="shared" si="19"/>
        <v>#DIV/0!</v>
      </c>
      <c r="AP14" s="45" t="e">
        <f t="shared" si="20"/>
        <v>#DIV/0!</v>
      </c>
      <c r="AQ14" s="1" t="e">
        <f t="shared" si="21"/>
        <v>#DIV/0!</v>
      </c>
    </row>
    <row r="15" spans="1:43" ht="23.25" customHeight="1" x14ac:dyDescent="0.2">
      <c r="A15" s="42">
        <v>7</v>
      </c>
      <c r="B15" s="50">
        <f>'3.FORM SKP'!B18</f>
        <v>0</v>
      </c>
      <c r="C15" s="165">
        <f>'3.FORM SKP'!E18</f>
        <v>0</v>
      </c>
      <c r="D15" s="168">
        <f>'3.FORM SKP'!F18</f>
        <v>0</v>
      </c>
      <c r="E15" s="170">
        <f>'3.FORM SKP'!G18</f>
        <v>0</v>
      </c>
      <c r="F15" s="172">
        <f>'3.FORM SKP'!H18</f>
        <v>100</v>
      </c>
      <c r="G15" s="173" t="str">
        <f>'3.FORM SKP'!I18</f>
        <v>%</v>
      </c>
      <c r="H15" s="168">
        <f>'3.FORM SKP'!J18</f>
        <v>0</v>
      </c>
      <c r="I15" s="176">
        <f>'3.FORM SKP'!K18</f>
        <v>0</v>
      </c>
      <c r="J15" s="52">
        <f>'3.FORM SKP'!L18</f>
        <v>0</v>
      </c>
      <c r="K15" s="165">
        <f>L15*'3.FORM SKP'!D18</f>
        <v>0</v>
      </c>
      <c r="L15" s="169">
        <v>0</v>
      </c>
      <c r="M15" s="171">
        <f t="shared" si="0"/>
        <v>0</v>
      </c>
      <c r="N15" s="172">
        <v>0</v>
      </c>
      <c r="O15" s="174" t="s">
        <v>117</v>
      </c>
      <c r="P15" s="169">
        <v>12</v>
      </c>
      <c r="Q15" s="177">
        <f t="shared" si="1"/>
        <v>0</v>
      </c>
      <c r="R15" s="91"/>
      <c r="S15" s="43" t="e">
        <f t="shared" si="2"/>
        <v>#DIV/0!</v>
      </c>
      <c r="T15" s="49" t="e">
        <f t="shared" si="3"/>
        <v>#DIV/0!</v>
      </c>
      <c r="V15" s="1">
        <f t="shared" si="4"/>
        <v>0</v>
      </c>
      <c r="W15" s="1">
        <f t="shared" si="5"/>
        <v>0</v>
      </c>
      <c r="Y15" s="1" t="e">
        <f t="shared" si="6"/>
        <v>#DIV/0!</v>
      </c>
      <c r="Z15" s="44" t="e">
        <f t="shared" si="7"/>
        <v>#DIV/0!</v>
      </c>
      <c r="AA15" s="1" t="e">
        <f t="shared" si="8"/>
        <v>#DIV/0!</v>
      </c>
      <c r="AB15" s="1">
        <f t="shared" si="9"/>
        <v>0</v>
      </c>
      <c r="AC15" s="45" t="e">
        <f t="shared" si="10"/>
        <v>#DIV/0!</v>
      </c>
      <c r="AD15" s="45" t="e">
        <f t="shared" si="11"/>
        <v>#DIV/0!</v>
      </c>
      <c r="AE15" s="1" t="e">
        <f t="shared" si="12"/>
        <v>#DIV/0!</v>
      </c>
      <c r="AF15" s="1" t="e">
        <f t="shared" si="13"/>
        <v>#DIV/0!</v>
      </c>
      <c r="AG15" s="1" t="e">
        <f t="shared" si="14"/>
        <v>#DIV/0!</v>
      </c>
      <c r="AH15" s="1" t="e">
        <f t="shared" si="15"/>
        <v>#DIV/0!</v>
      </c>
      <c r="AI15" s="1" t="e">
        <f t="shared" si="16"/>
        <v>#DIV/0!</v>
      </c>
      <c r="AM15" s="45" t="e">
        <f t="shared" si="17"/>
        <v>#DIV/0!</v>
      </c>
      <c r="AN15" s="46" t="e">
        <f t="shared" si="18"/>
        <v>#DIV/0!</v>
      </c>
      <c r="AO15" s="45" t="e">
        <f t="shared" si="19"/>
        <v>#DIV/0!</v>
      </c>
      <c r="AP15" s="45" t="e">
        <f t="shared" si="20"/>
        <v>#DIV/0!</v>
      </c>
      <c r="AQ15" s="1" t="e">
        <f t="shared" si="21"/>
        <v>#DIV/0!</v>
      </c>
    </row>
    <row r="16" spans="1:43" ht="23.25" customHeight="1" x14ac:dyDescent="0.2">
      <c r="A16" s="42">
        <v>8</v>
      </c>
      <c r="B16" s="50">
        <f>'3.FORM SKP'!B19</f>
        <v>0</v>
      </c>
      <c r="C16" s="165">
        <f>'3.FORM SKP'!E19</f>
        <v>0</v>
      </c>
      <c r="D16" s="168">
        <f>'3.FORM SKP'!F19</f>
        <v>0</v>
      </c>
      <c r="E16" s="170">
        <f>'3.FORM SKP'!G19</f>
        <v>0</v>
      </c>
      <c r="F16" s="172">
        <f>'3.FORM SKP'!H19</f>
        <v>100</v>
      </c>
      <c r="G16" s="173" t="str">
        <f>'3.FORM SKP'!I19</f>
        <v>%</v>
      </c>
      <c r="H16" s="168">
        <f>'3.FORM SKP'!J19</f>
        <v>0</v>
      </c>
      <c r="I16" s="176">
        <f>'3.FORM SKP'!K19</f>
        <v>0</v>
      </c>
      <c r="J16" s="52">
        <f>'3.FORM SKP'!L19</f>
        <v>0</v>
      </c>
      <c r="K16" s="165">
        <f>L16*'3.FORM SKP'!D19</f>
        <v>0</v>
      </c>
      <c r="L16" s="169">
        <v>0</v>
      </c>
      <c r="M16" s="171">
        <f t="shared" si="0"/>
        <v>0</v>
      </c>
      <c r="N16" s="172">
        <v>0</v>
      </c>
      <c r="O16" s="174" t="s">
        <v>117</v>
      </c>
      <c r="P16" s="169">
        <v>12</v>
      </c>
      <c r="Q16" s="177">
        <f t="shared" si="1"/>
        <v>0</v>
      </c>
      <c r="R16" s="91"/>
      <c r="S16" s="43" t="e">
        <f t="shared" si="2"/>
        <v>#DIV/0!</v>
      </c>
      <c r="T16" s="49" t="e">
        <f t="shared" si="3"/>
        <v>#DIV/0!</v>
      </c>
      <c r="V16" s="1">
        <f t="shared" si="4"/>
        <v>0</v>
      </c>
      <c r="W16" s="1">
        <f t="shared" si="5"/>
        <v>0</v>
      </c>
      <c r="Y16" s="1" t="e">
        <f t="shared" si="6"/>
        <v>#DIV/0!</v>
      </c>
      <c r="Z16" s="44" t="e">
        <f t="shared" si="7"/>
        <v>#DIV/0!</v>
      </c>
      <c r="AA16" s="1" t="e">
        <f t="shared" si="8"/>
        <v>#DIV/0!</v>
      </c>
      <c r="AB16" s="1">
        <f t="shared" si="9"/>
        <v>0</v>
      </c>
      <c r="AC16" s="45" t="e">
        <f t="shared" si="10"/>
        <v>#DIV/0!</v>
      </c>
      <c r="AD16" s="45" t="e">
        <f t="shared" si="11"/>
        <v>#DIV/0!</v>
      </c>
      <c r="AE16" s="1" t="e">
        <f t="shared" si="12"/>
        <v>#DIV/0!</v>
      </c>
      <c r="AF16" s="1" t="e">
        <f t="shared" si="13"/>
        <v>#DIV/0!</v>
      </c>
      <c r="AG16" s="1" t="e">
        <f t="shared" si="14"/>
        <v>#DIV/0!</v>
      </c>
      <c r="AH16" s="1" t="e">
        <f t="shared" si="15"/>
        <v>#DIV/0!</v>
      </c>
      <c r="AI16" s="1" t="e">
        <f t="shared" si="16"/>
        <v>#DIV/0!</v>
      </c>
      <c r="AM16" s="45" t="e">
        <f t="shared" si="17"/>
        <v>#DIV/0!</v>
      </c>
      <c r="AN16" s="46" t="e">
        <f t="shared" si="18"/>
        <v>#DIV/0!</v>
      </c>
      <c r="AO16" s="45" t="e">
        <f t="shared" si="19"/>
        <v>#DIV/0!</v>
      </c>
      <c r="AP16" s="45" t="e">
        <f t="shared" si="20"/>
        <v>#DIV/0!</v>
      </c>
      <c r="AQ16" s="1" t="e">
        <f t="shared" si="21"/>
        <v>#DIV/0!</v>
      </c>
    </row>
    <row r="17" spans="1:43" ht="23.25" customHeight="1" x14ac:dyDescent="0.2">
      <c r="A17" s="42">
        <v>9</v>
      </c>
      <c r="B17" s="50">
        <f>'3.FORM SKP'!B20</f>
        <v>0</v>
      </c>
      <c r="C17" s="165">
        <f>'3.FORM SKP'!E20</f>
        <v>0</v>
      </c>
      <c r="D17" s="168">
        <f>'3.FORM SKP'!F20</f>
        <v>0</v>
      </c>
      <c r="E17" s="170">
        <f>'3.FORM SKP'!G20</f>
        <v>0</v>
      </c>
      <c r="F17" s="172">
        <f>'3.FORM SKP'!H20</f>
        <v>100</v>
      </c>
      <c r="G17" s="173" t="str">
        <f>'3.FORM SKP'!I20</f>
        <v>%</v>
      </c>
      <c r="H17" s="168">
        <f>'3.FORM SKP'!J20</f>
        <v>0</v>
      </c>
      <c r="I17" s="176">
        <f>'3.FORM SKP'!K20</f>
        <v>0</v>
      </c>
      <c r="J17" s="52">
        <f>'3.FORM SKP'!L20</f>
        <v>0</v>
      </c>
      <c r="K17" s="165">
        <f>L17*'3.FORM SKP'!D20</f>
        <v>0</v>
      </c>
      <c r="L17" s="169">
        <v>0</v>
      </c>
      <c r="M17" s="171">
        <f t="shared" si="0"/>
        <v>0</v>
      </c>
      <c r="N17" s="172">
        <v>0</v>
      </c>
      <c r="O17" s="174" t="s">
        <v>117</v>
      </c>
      <c r="P17" s="169">
        <v>12</v>
      </c>
      <c r="Q17" s="177">
        <f t="shared" si="1"/>
        <v>0</v>
      </c>
      <c r="R17" s="91"/>
      <c r="S17" s="43" t="e">
        <f t="shared" si="2"/>
        <v>#DIV/0!</v>
      </c>
      <c r="T17" s="49" t="e">
        <f t="shared" si="3"/>
        <v>#DIV/0!</v>
      </c>
      <c r="V17" s="1">
        <f t="shared" si="4"/>
        <v>0</v>
      </c>
      <c r="W17" s="1">
        <f t="shared" si="5"/>
        <v>0</v>
      </c>
      <c r="Y17" s="1" t="e">
        <f t="shared" si="6"/>
        <v>#DIV/0!</v>
      </c>
      <c r="Z17" s="44" t="e">
        <f t="shared" si="7"/>
        <v>#DIV/0!</v>
      </c>
      <c r="AA17" s="1" t="e">
        <f t="shared" si="8"/>
        <v>#DIV/0!</v>
      </c>
      <c r="AB17" s="1">
        <f t="shared" si="9"/>
        <v>0</v>
      </c>
      <c r="AC17" s="45" t="e">
        <f t="shared" si="10"/>
        <v>#DIV/0!</v>
      </c>
      <c r="AD17" s="45" t="e">
        <f t="shared" si="11"/>
        <v>#DIV/0!</v>
      </c>
      <c r="AE17" s="1" t="e">
        <f t="shared" si="12"/>
        <v>#DIV/0!</v>
      </c>
      <c r="AF17" s="1" t="e">
        <f t="shared" si="13"/>
        <v>#DIV/0!</v>
      </c>
      <c r="AG17" s="1" t="e">
        <f t="shared" si="14"/>
        <v>#DIV/0!</v>
      </c>
      <c r="AH17" s="1" t="e">
        <f t="shared" si="15"/>
        <v>#DIV/0!</v>
      </c>
      <c r="AI17" s="1" t="e">
        <f t="shared" si="16"/>
        <v>#DIV/0!</v>
      </c>
      <c r="AM17" s="45" t="e">
        <f t="shared" si="17"/>
        <v>#DIV/0!</v>
      </c>
      <c r="AN17" s="46" t="e">
        <f t="shared" si="18"/>
        <v>#DIV/0!</v>
      </c>
      <c r="AO17" s="45" t="e">
        <f t="shared" si="19"/>
        <v>#DIV/0!</v>
      </c>
      <c r="AP17" s="45" t="e">
        <f t="shared" si="20"/>
        <v>#DIV/0!</v>
      </c>
      <c r="AQ17" s="1" t="e">
        <f t="shared" si="21"/>
        <v>#DIV/0!</v>
      </c>
    </row>
    <row r="18" spans="1:43" ht="23.25" customHeight="1" x14ac:dyDescent="0.2">
      <c r="A18" s="42">
        <v>10</v>
      </c>
      <c r="B18" s="50">
        <f>'3.FORM SKP'!B21</f>
        <v>0</v>
      </c>
      <c r="C18" s="165">
        <f>'3.FORM SKP'!E21</f>
        <v>0</v>
      </c>
      <c r="D18" s="168">
        <f>'3.FORM SKP'!F21</f>
        <v>0</v>
      </c>
      <c r="E18" s="170">
        <f>'3.FORM SKP'!G21</f>
        <v>0</v>
      </c>
      <c r="F18" s="172">
        <f>'3.FORM SKP'!H21</f>
        <v>100</v>
      </c>
      <c r="G18" s="173" t="str">
        <f>'3.FORM SKP'!I21</f>
        <v>%</v>
      </c>
      <c r="H18" s="168">
        <f>'3.FORM SKP'!J21</f>
        <v>0</v>
      </c>
      <c r="I18" s="176">
        <f>'3.FORM SKP'!K21</f>
        <v>0</v>
      </c>
      <c r="J18" s="52">
        <f>'3.FORM SKP'!L21</f>
        <v>0</v>
      </c>
      <c r="K18" s="165">
        <f>L18*'3.FORM SKP'!D21</f>
        <v>0</v>
      </c>
      <c r="L18" s="169">
        <v>0</v>
      </c>
      <c r="M18" s="171">
        <f t="shared" si="0"/>
        <v>0</v>
      </c>
      <c r="N18" s="172">
        <v>0</v>
      </c>
      <c r="O18" s="174" t="s">
        <v>117</v>
      </c>
      <c r="P18" s="169">
        <v>12</v>
      </c>
      <c r="Q18" s="177">
        <f t="shared" si="1"/>
        <v>0</v>
      </c>
      <c r="R18" s="91"/>
      <c r="S18" s="43" t="e">
        <f t="shared" si="2"/>
        <v>#DIV/0!</v>
      </c>
      <c r="T18" s="49" t="e">
        <f t="shared" si="3"/>
        <v>#DIV/0!</v>
      </c>
      <c r="V18" s="1">
        <f t="shared" si="4"/>
        <v>0</v>
      </c>
      <c r="W18" s="1">
        <f t="shared" si="5"/>
        <v>0</v>
      </c>
      <c r="Y18" s="1" t="e">
        <f t="shared" si="6"/>
        <v>#DIV/0!</v>
      </c>
      <c r="Z18" s="44" t="e">
        <f t="shared" si="7"/>
        <v>#DIV/0!</v>
      </c>
      <c r="AA18" s="1" t="e">
        <f t="shared" si="8"/>
        <v>#DIV/0!</v>
      </c>
      <c r="AB18" s="1">
        <f t="shared" si="9"/>
        <v>0</v>
      </c>
      <c r="AC18" s="45" t="e">
        <f t="shared" si="10"/>
        <v>#DIV/0!</v>
      </c>
      <c r="AD18" s="45" t="e">
        <f t="shared" si="11"/>
        <v>#DIV/0!</v>
      </c>
      <c r="AE18" s="1" t="e">
        <f t="shared" si="12"/>
        <v>#DIV/0!</v>
      </c>
      <c r="AF18" s="1" t="e">
        <f t="shared" si="13"/>
        <v>#DIV/0!</v>
      </c>
      <c r="AG18" s="1" t="e">
        <f t="shared" si="14"/>
        <v>#DIV/0!</v>
      </c>
      <c r="AH18" s="1" t="e">
        <f t="shared" si="15"/>
        <v>#DIV/0!</v>
      </c>
      <c r="AI18" s="1" t="e">
        <f t="shared" si="16"/>
        <v>#DIV/0!</v>
      </c>
      <c r="AM18" s="45" t="e">
        <f t="shared" si="17"/>
        <v>#DIV/0!</v>
      </c>
      <c r="AN18" s="46" t="e">
        <f t="shared" si="18"/>
        <v>#DIV/0!</v>
      </c>
      <c r="AO18" s="45" t="e">
        <f t="shared" si="19"/>
        <v>#DIV/0!</v>
      </c>
      <c r="AP18" s="45" t="e">
        <f t="shared" si="20"/>
        <v>#DIV/0!</v>
      </c>
      <c r="AQ18" s="1" t="e">
        <f t="shared" si="21"/>
        <v>#DIV/0!</v>
      </c>
    </row>
    <row r="19" spans="1:43" ht="23.25" customHeight="1" x14ac:dyDescent="0.2">
      <c r="A19" s="42">
        <v>11</v>
      </c>
      <c r="B19" s="50">
        <f>'3.FORM SKP'!B22</f>
        <v>0</v>
      </c>
      <c r="C19" s="165">
        <f>'3.FORM SKP'!E22</f>
        <v>0</v>
      </c>
      <c r="D19" s="168">
        <f>'3.FORM SKP'!F22</f>
        <v>0</v>
      </c>
      <c r="E19" s="170">
        <f>'3.FORM SKP'!G22</f>
        <v>0</v>
      </c>
      <c r="F19" s="172">
        <f>'3.FORM SKP'!H22</f>
        <v>100</v>
      </c>
      <c r="G19" s="173" t="str">
        <f>'3.FORM SKP'!I22</f>
        <v>%</v>
      </c>
      <c r="H19" s="168">
        <f>'3.FORM SKP'!J22</f>
        <v>0</v>
      </c>
      <c r="I19" s="176">
        <f>'3.FORM SKP'!K22</f>
        <v>0</v>
      </c>
      <c r="J19" s="52">
        <f>'3.FORM SKP'!L22</f>
        <v>0</v>
      </c>
      <c r="K19" s="165">
        <f>L19*'3.FORM SKP'!D22</f>
        <v>0</v>
      </c>
      <c r="L19" s="169">
        <v>0</v>
      </c>
      <c r="M19" s="171">
        <f t="shared" si="0"/>
        <v>0</v>
      </c>
      <c r="N19" s="172">
        <v>0</v>
      </c>
      <c r="O19" s="174" t="s">
        <v>117</v>
      </c>
      <c r="P19" s="169">
        <v>12</v>
      </c>
      <c r="Q19" s="177">
        <f t="shared" si="1"/>
        <v>0</v>
      </c>
      <c r="R19" s="91"/>
      <c r="S19" s="43" t="e">
        <f t="shared" si="2"/>
        <v>#DIV/0!</v>
      </c>
      <c r="T19" s="49" t="e">
        <f t="shared" si="3"/>
        <v>#DIV/0!</v>
      </c>
      <c r="V19" s="1">
        <f t="shared" si="4"/>
        <v>0</v>
      </c>
      <c r="W19" s="1">
        <f t="shared" si="5"/>
        <v>0</v>
      </c>
      <c r="Y19" s="1" t="e">
        <f t="shared" si="6"/>
        <v>#DIV/0!</v>
      </c>
      <c r="Z19" s="44" t="e">
        <f t="shared" si="7"/>
        <v>#DIV/0!</v>
      </c>
      <c r="AA19" s="1" t="e">
        <f t="shared" si="8"/>
        <v>#DIV/0!</v>
      </c>
      <c r="AB19" s="1">
        <f t="shared" si="9"/>
        <v>0</v>
      </c>
      <c r="AC19" s="45" t="e">
        <f t="shared" si="10"/>
        <v>#DIV/0!</v>
      </c>
      <c r="AD19" s="45" t="e">
        <f t="shared" si="11"/>
        <v>#DIV/0!</v>
      </c>
      <c r="AE19" s="1" t="e">
        <f t="shared" si="12"/>
        <v>#DIV/0!</v>
      </c>
      <c r="AF19" s="1" t="e">
        <f t="shared" si="13"/>
        <v>#DIV/0!</v>
      </c>
      <c r="AG19" s="1" t="e">
        <f t="shared" si="14"/>
        <v>#DIV/0!</v>
      </c>
      <c r="AH19" s="1" t="e">
        <f t="shared" si="15"/>
        <v>#DIV/0!</v>
      </c>
      <c r="AI19" s="1" t="e">
        <f t="shared" si="16"/>
        <v>#DIV/0!</v>
      </c>
      <c r="AM19" s="45" t="e">
        <f t="shared" si="17"/>
        <v>#DIV/0!</v>
      </c>
      <c r="AN19" s="46" t="e">
        <f t="shared" si="18"/>
        <v>#DIV/0!</v>
      </c>
      <c r="AO19" s="45" t="e">
        <f t="shared" si="19"/>
        <v>#DIV/0!</v>
      </c>
      <c r="AP19" s="45" t="e">
        <f t="shared" si="20"/>
        <v>#DIV/0!</v>
      </c>
      <c r="AQ19" s="1" t="e">
        <f t="shared" si="21"/>
        <v>#DIV/0!</v>
      </c>
    </row>
    <row r="20" spans="1:43" ht="23.25" customHeight="1" x14ac:dyDescent="0.2">
      <c r="A20" s="42">
        <v>12</v>
      </c>
      <c r="B20" s="50">
        <f>'3.FORM SKP'!B23</f>
        <v>0</v>
      </c>
      <c r="C20" s="165">
        <f>'3.FORM SKP'!E23</f>
        <v>0</v>
      </c>
      <c r="D20" s="168">
        <f>'3.FORM SKP'!F23</f>
        <v>0</v>
      </c>
      <c r="E20" s="170">
        <f>'3.FORM SKP'!G23</f>
        <v>0</v>
      </c>
      <c r="F20" s="172">
        <f>'3.FORM SKP'!H23</f>
        <v>100</v>
      </c>
      <c r="G20" s="173" t="str">
        <f>'3.FORM SKP'!I23</f>
        <v>%</v>
      </c>
      <c r="H20" s="168">
        <f>'3.FORM SKP'!J23</f>
        <v>0</v>
      </c>
      <c r="I20" s="176">
        <f>'3.FORM SKP'!K23</f>
        <v>0</v>
      </c>
      <c r="J20" s="52">
        <f>'3.FORM SKP'!L23</f>
        <v>0</v>
      </c>
      <c r="K20" s="165">
        <f>L20*'3.FORM SKP'!D23</f>
        <v>0</v>
      </c>
      <c r="L20" s="169">
        <v>0</v>
      </c>
      <c r="M20" s="171">
        <f t="shared" si="0"/>
        <v>0</v>
      </c>
      <c r="N20" s="172">
        <v>0</v>
      </c>
      <c r="O20" s="174" t="s">
        <v>117</v>
      </c>
      <c r="P20" s="169">
        <v>12</v>
      </c>
      <c r="Q20" s="177">
        <f t="shared" si="1"/>
        <v>0</v>
      </c>
      <c r="R20" s="91"/>
      <c r="S20" s="43" t="e">
        <f t="shared" si="2"/>
        <v>#DIV/0!</v>
      </c>
      <c r="T20" s="49" t="e">
        <f t="shared" si="3"/>
        <v>#DIV/0!</v>
      </c>
      <c r="V20" s="1">
        <f t="shared" si="4"/>
        <v>0</v>
      </c>
      <c r="W20" s="1">
        <f t="shared" si="5"/>
        <v>0</v>
      </c>
      <c r="Y20" s="1" t="e">
        <f t="shared" si="6"/>
        <v>#DIV/0!</v>
      </c>
      <c r="Z20" s="44" t="e">
        <f t="shared" si="7"/>
        <v>#DIV/0!</v>
      </c>
      <c r="AA20" s="1" t="e">
        <f t="shared" si="8"/>
        <v>#DIV/0!</v>
      </c>
      <c r="AB20" s="1">
        <f t="shared" si="9"/>
        <v>0</v>
      </c>
      <c r="AC20" s="45" t="e">
        <f t="shared" si="10"/>
        <v>#DIV/0!</v>
      </c>
      <c r="AD20" s="45" t="e">
        <f t="shared" si="11"/>
        <v>#DIV/0!</v>
      </c>
      <c r="AE20" s="1" t="e">
        <f t="shared" si="12"/>
        <v>#DIV/0!</v>
      </c>
      <c r="AF20" s="1" t="e">
        <f t="shared" si="13"/>
        <v>#DIV/0!</v>
      </c>
      <c r="AG20" s="1" t="e">
        <f t="shared" si="14"/>
        <v>#DIV/0!</v>
      </c>
      <c r="AH20" s="1" t="e">
        <f t="shared" si="15"/>
        <v>#DIV/0!</v>
      </c>
      <c r="AI20" s="1" t="e">
        <f t="shared" si="16"/>
        <v>#DIV/0!</v>
      </c>
      <c r="AM20" s="45" t="e">
        <f t="shared" si="17"/>
        <v>#DIV/0!</v>
      </c>
      <c r="AN20" s="46" t="e">
        <f t="shared" si="18"/>
        <v>#DIV/0!</v>
      </c>
      <c r="AO20" s="45" t="e">
        <f t="shared" si="19"/>
        <v>#DIV/0!</v>
      </c>
      <c r="AP20" s="45" t="e">
        <f t="shared" si="20"/>
        <v>#DIV/0!</v>
      </c>
      <c r="AQ20" s="1" t="e">
        <f t="shared" si="21"/>
        <v>#DIV/0!</v>
      </c>
    </row>
    <row r="21" spans="1:43" ht="23.25" customHeight="1" x14ac:dyDescent="0.2">
      <c r="A21" s="42">
        <v>13</v>
      </c>
      <c r="B21" s="50">
        <f>'3.FORM SKP'!B24</f>
        <v>0</v>
      </c>
      <c r="C21" s="165">
        <f>'3.FORM SKP'!E24</f>
        <v>0</v>
      </c>
      <c r="D21" s="168">
        <f>'3.FORM SKP'!F24</f>
        <v>0</v>
      </c>
      <c r="E21" s="170">
        <f>'3.FORM SKP'!G24</f>
        <v>0</v>
      </c>
      <c r="F21" s="172">
        <f>'3.FORM SKP'!H24</f>
        <v>0</v>
      </c>
      <c r="G21" s="173" t="str">
        <f>'3.FORM SKP'!I24</f>
        <v>%</v>
      </c>
      <c r="H21" s="168">
        <f>'3.FORM SKP'!J24</f>
        <v>0</v>
      </c>
      <c r="I21" s="176">
        <f>'3.FORM SKP'!K24</f>
        <v>0</v>
      </c>
      <c r="J21" s="52">
        <f>'3.FORM SKP'!L24</f>
        <v>0</v>
      </c>
      <c r="K21" s="165">
        <f>L21*'3.FORM SKP'!D24</f>
        <v>0</v>
      </c>
      <c r="L21" s="169">
        <v>0</v>
      </c>
      <c r="M21" s="171">
        <f t="shared" si="0"/>
        <v>0</v>
      </c>
      <c r="N21" s="172">
        <v>0</v>
      </c>
      <c r="O21" s="174" t="s">
        <v>117</v>
      </c>
      <c r="P21" s="169">
        <v>12</v>
      </c>
      <c r="Q21" s="177">
        <f t="shared" si="1"/>
        <v>0</v>
      </c>
      <c r="R21" s="91"/>
      <c r="S21" s="43" t="e">
        <f t="shared" si="2"/>
        <v>#DIV/0!</v>
      </c>
      <c r="T21" s="49" t="e">
        <f t="shared" si="3"/>
        <v>#DIV/0!</v>
      </c>
      <c r="V21" s="1">
        <f t="shared" si="4"/>
        <v>0</v>
      </c>
      <c r="W21" s="1">
        <f t="shared" si="5"/>
        <v>0</v>
      </c>
      <c r="Y21" s="1" t="e">
        <f t="shared" si="6"/>
        <v>#DIV/0!</v>
      </c>
      <c r="Z21" s="44" t="e">
        <f t="shared" si="7"/>
        <v>#DIV/0!</v>
      </c>
      <c r="AA21" s="1" t="e">
        <f t="shared" si="8"/>
        <v>#DIV/0!</v>
      </c>
      <c r="AB21" s="1" t="e">
        <f t="shared" si="9"/>
        <v>#DIV/0!</v>
      </c>
      <c r="AC21" s="45" t="e">
        <f t="shared" si="10"/>
        <v>#DIV/0!</v>
      </c>
      <c r="AD21" s="45" t="e">
        <f t="shared" si="11"/>
        <v>#DIV/0!</v>
      </c>
      <c r="AE21" s="1" t="e">
        <f t="shared" si="12"/>
        <v>#DIV/0!</v>
      </c>
      <c r="AF21" s="1" t="e">
        <f t="shared" si="13"/>
        <v>#DIV/0!</v>
      </c>
      <c r="AG21" s="1" t="e">
        <f t="shared" si="14"/>
        <v>#DIV/0!</v>
      </c>
      <c r="AH21" s="1" t="e">
        <f t="shared" si="15"/>
        <v>#DIV/0!</v>
      </c>
      <c r="AI21" s="1" t="e">
        <f t="shared" si="16"/>
        <v>#DIV/0!</v>
      </c>
      <c r="AM21" s="45" t="e">
        <f t="shared" si="17"/>
        <v>#DIV/0!</v>
      </c>
      <c r="AN21" s="46" t="e">
        <f t="shared" si="18"/>
        <v>#DIV/0!</v>
      </c>
      <c r="AO21" s="45" t="e">
        <f t="shared" si="19"/>
        <v>#DIV/0!</v>
      </c>
      <c r="AP21" s="45" t="e">
        <f t="shared" si="20"/>
        <v>#DIV/0!</v>
      </c>
      <c r="AQ21" s="1" t="e">
        <f t="shared" si="21"/>
        <v>#DIV/0!</v>
      </c>
    </row>
    <row r="22" spans="1:43" ht="23.25" customHeight="1" x14ac:dyDescent="0.2">
      <c r="A22" s="42">
        <v>14</v>
      </c>
      <c r="B22" s="50">
        <f>'3.FORM SKP'!B25</f>
        <v>0</v>
      </c>
      <c r="C22" s="165">
        <f>'3.FORM SKP'!E25</f>
        <v>0</v>
      </c>
      <c r="D22" s="168">
        <f>'3.FORM SKP'!F25</f>
        <v>0</v>
      </c>
      <c r="E22" s="170">
        <f>'3.FORM SKP'!G25</f>
        <v>0</v>
      </c>
      <c r="F22" s="172">
        <f>'3.FORM SKP'!H25</f>
        <v>0</v>
      </c>
      <c r="G22" s="173" t="str">
        <f>'3.FORM SKP'!I25</f>
        <v>%</v>
      </c>
      <c r="H22" s="168">
        <f>'3.FORM SKP'!J25</f>
        <v>0</v>
      </c>
      <c r="I22" s="176">
        <f>'3.FORM SKP'!K25</f>
        <v>0</v>
      </c>
      <c r="J22" s="52">
        <f>'3.FORM SKP'!L25</f>
        <v>0</v>
      </c>
      <c r="K22" s="165">
        <f>L22*'3.FORM SKP'!D25</f>
        <v>0</v>
      </c>
      <c r="L22" s="169">
        <v>0</v>
      </c>
      <c r="M22" s="171">
        <f t="shared" si="0"/>
        <v>0</v>
      </c>
      <c r="N22" s="172">
        <v>0</v>
      </c>
      <c r="O22" s="174" t="s">
        <v>117</v>
      </c>
      <c r="P22" s="169">
        <v>12</v>
      </c>
      <c r="Q22" s="177">
        <f t="shared" si="1"/>
        <v>0</v>
      </c>
      <c r="R22" s="91"/>
      <c r="S22" s="43" t="e">
        <f t="shared" si="2"/>
        <v>#DIV/0!</v>
      </c>
      <c r="T22" s="49" t="e">
        <f t="shared" si="3"/>
        <v>#DIV/0!</v>
      </c>
      <c r="V22" s="1">
        <f t="shared" si="4"/>
        <v>0</v>
      </c>
      <c r="W22" s="1">
        <f t="shared" si="5"/>
        <v>0</v>
      </c>
      <c r="Y22" s="1" t="e">
        <f t="shared" si="6"/>
        <v>#DIV/0!</v>
      </c>
      <c r="Z22" s="44" t="e">
        <f t="shared" si="7"/>
        <v>#DIV/0!</v>
      </c>
      <c r="AA22" s="1" t="e">
        <f t="shared" si="8"/>
        <v>#DIV/0!</v>
      </c>
      <c r="AB22" s="1" t="e">
        <f t="shared" si="9"/>
        <v>#DIV/0!</v>
      </c>
      <c r="AC22" s="45" t="e">
        <f t="shared" si="10"/>
        <v>#DIV/0!</v>
      </c>
      <c r="AD22" s="45" t="e">
        <f t="shared" si="11"/>
        <v>#DIV/0!</v>
      </c>
      <c r="AE22" s="1" t="e">
        <f t="shared" si="12"/>
        <v>#DIV/0!</v>
      </c>
      <c r="AF22" s="1" t="e">
        <f t="shared" si="13"/>
        <v>#DIV/0!</v>
      </c>
      <c r="AG22" s="1" t="e">
        <f t="shared" si="14"/>
        <v>#DIV/0!</v>
      </c>
      <c r="AH22" s="1" t="e">
        <f t="shared" si="15"/>
        <v>#DIV/0!</v>
      </c>
      <c r="AI22" s="1" t="e">
        <f t="shared" si="16"/>
        <v>#DIV/0!</v>
      </c>
      <c r="AM22" s="45" t="e">
        <f t="shared" si="17"/>
        <v>#DIV/0!</v>
      </c>
      <c r="AN22" s="46" t="e">
        <f t="shared" si="18"/>
        <v>#DIV/0!</v>
      </c>
      <c r="AO22" s="45" t="e">
        <f t="shared" si="19"/>
        <v>#DIV/0!</v>
      </c>
      <c r="AP22" s="45" t="e">
        <f t="shared" si="20"/>
        <v>#DIV/0!</v>
      </c>
      <c r="AQ22" s="1" t="e">
        <f t="shared" si="21"/>
        <v>#DIV/0!</v>
      </c>
    </row>
    <row r="23" spans="1:43" ht="23.25" customHeight="1" x14ac:dyDescent="0.2">
      <c r="A23" s="42">
        <v>15</v>
      </c>
      <c r="B23" s="50">
        <f>'3.FORM SKP'!B26</f>
        <v>0</v>
      </c>
      <c r="C23" s="165">
        <f>'3.FORM SKP'!E26</f>
        <v>0</v>
      </c>
      <c r="D23" s="168">
        <f>'3.FORM SKP'!F26</f>
        <v>0</v>
      </c>
      <c r="E23" s="170">
        <f>'3.FORM SKP'!G26</f>
        <v>0</v>
      </c>
      <c r="F23" s="172">
        <f>'3.FORM SKP'!H26</f>
        <v>0</v>
      </c>
      <c r="G23" s="173" t="str">
        <f>'3.FORM SKP'!I26</f>
        <v>%</v>
      </c>
      <c r="H23" s="168">
        <f>'3.FORM SKP'!J26</f>
        <v>0</v>
      </c>
      <c r="I23" s="176">
        <f>'3.FORM SKP'!K26</f>
        <v>0</v>
      </c>
      <c r="J23" s="52">
        <f>'3.FORM SKP'!L26</f>
        <v>0</v>
      </c>
      <c r="K23" s="165">
        <f>L23*'3.FORM SKP'!D26</f>
        <v>0</v>
      </c>
      <c r="L23" s="169">
        <v>0</v>
      </c>
      <c r="M23" s="171">
        <f t="shared" si="0"/>
        <v>0</v>
      </c>
      <c r="N23" s="172">
        <v>0</v>
      </c>
      <c r="O23" s="174" t="s">
        <v>117</v>
      </c>
      <c r="P23" s="169">
        <v>12</v>
      </c>
      <c r="Q23" s="177">
        <f t="shared" si="1"/>
        <v>0</v>
      </c>
      <c r="R23" s="91"/>
      <c r="S23" s="43" t="e">
        <f t="shared" si="2"/>
        <v>#DIV/0!</v>
      </c>
      <c r="T23" s="49" t="e">
        <f t="shared" si="3"/>
        <v>#DIV/0!</v>
      </c>
      <c r="V23" s="1">
        <f t="shared" si="4"/>
        <v>0</v>
      </c>
      <c r="W23" s="1">
        <f t="shared" si="5"/>
        <v>0</v>
      </c>
      <c r="Y23" s="1" t="e">
        <f t="shared" si="6"/>
        <v>#DIV/0!</v>
      </c>
      <c r="Z23" s="44" t="e">
        <f t="shared" si="7"/>
        <v>#DIV/0!</v>
      </c>
      <c r="AA23" s="1" t="e">
        <f t="shared" si="8"/>
        <v>#DIV/0!</v>
      </c>
      <c r="AB23" s="1" t="e">
        <f t="shared" si="9"/>
        <v>#DIV/0!</v>
      </c>
      <c r="AC23" s="45" t="e">
        <f t="shared" si="10"/>
        <v>#DIV/0!</v>
      </c>
      <c r="AD23" s="45" t="e">
        <f t="shared" si="11"/>
        <v>#DIV/0!</v>
      </c>
      <c r="AE23" s="1" t="e">
        <f t="shared" si="12"/>
        <v>#DIV/0!</v>
      </c>
      <c r="AF23" s="1" t="e">
        <f t="shared" si="13"/>
        <v>#DIV/0!</v>
      </c>
      <c r="AG23" s="1" t="e">
        <f t="shared" si="14"/>
        <v>#DIV/0!</v>
      </c>
      <c r="AH23" s="1" t="e">
        <f t="shared" si="15"/>
        <v>#DIV/0!</v>
      </c>
      <c r="AI23" s="1" t="e">
        <f t="shared" si="16"/>
        <v>#DIV/0!</v>
      </c>
      <c r="AM23" s="45" t="e">
        <f t="shared" si="17"/>
        <v>#DIV/0!</v>
      </c>
      <c r="AN23" s="46" t="e">
        <f t="shared" si="18"/>
        <v>#DIV/0!</v>
      </c>
      <c r="AO23" s="45" t="e">
        <f t="shared" si="19"/>
        <v>#DIV/0!</v>
      </c>
      <c r="AP23" s="45" t="e">
        <f t="shared" si="20"/>
        <v>#DIV/0!</v>
      </c>
      <c r="AQ23" s="1" t="e">
        <f t="shared" si="21"/>
        <v>#DIV/0!</v>
      </c>
    </row>
    <row r="24" spans="1:43" ht="36" customHeight="1" x14ac:dyDescent="0.2">
      <c r="A24" s="42">
        <v>16</v>
      </c>
      <c r="B24" s="50">
        <f>'3.FORM SKP'!B27</f>
        <v>0</v>
      </c>
      <c r="C24" s="165">
        <f>'3.FORM SKP'!E27</f>
        <v>0</v>
      </c>
      <c r="D24" s="168">
        <f>'3.FORM SKP'!F27</f>
        <v>0</v>
      </c>
      <c r="E24" s="170">
        <f>'3.FORM SKP'!G27</f>
        <v>0</v>
      </c>
      <c r="F24" s="172">
        <f>'3.FORM SKP'!H27</f>
        <v>0</v>
      </c>
      <c r="G24" s="173" t="str">
        <f>'3.FORM SKP'!I27</f>
        <v>%</v>
      </c>
      <c r="H24" s="168">
        <f>'3.FORM SKP'!J27</f>
        <v>0</v>
      </c>
      <c r="I24" s="176">
        <f>'3.FORM SKP'!K27</f>
        <v>0</v>
      </c>
      <c r="J24" s="52">
        <f>'3.FORM SKP'!L27</f>
        <v>0</v>
      </c>
      <c r="K24" s="165">
        <f>L24*'3.FORM SKP'!D27</f>
        <v>0</v>
      </c>
      <c r="L24" s="169">
        <v>0</v>
      </c>
      <c r="M24" s="171">
        <f t="shared" si="0"/>
        <v>0</v>
      </c>
      <c r="N24" s="172">
        <v>0</v>
      </c>
      <c r="O24" s="174" t="s">
        <v>117</v>
      </c>
      <c r="P24" s="169">
        <v>12</v>
      </c>
      <c r="Q24" s="177">
        <f t="shared" si="1"/>
        <v>0</v>
      </c>
      <c r="R24" s="91"/>
      <c r="S24" s="43" t="e">
        <f t="shared" si="2"/>
        <v>#DIV/0!</v>
      </c>
      <c r="T24" s="49" t="e">
        <f t="shared" si="3"/>
        <v>#DIV/0!</v>
      </c>
      <c r="V24" s="1">
        <f t="shared" si="4"/>
        <v>0</v>
      </c>
      <c r="W24" s="1">
        <f t="shared" si="5"/>
        <v>0</v>
      </c>
      <c r="Y24" s="1" t="e">
        <f t="shared" si="6"/>
        <v>#DIV/0!</v>
      </c>
      <c r="Z24" s="44" t="e">
        <f t="shared" si="7"/>
        <v>#DIV/0!</v>
      </c>
      <c r="AA24" s="1" t="e">
        <f t="shared" si="8"/>
        <v>#DIV/0!</v>
      </c>
      <c r="AB24" s="1" t="e">
        <f t="shared" si="9"/>
        <v>#DIV/0!</v>
      </c>
      <c r="AC24" s="45" t="e">
        <f t="shared" si="10"/>
        <v>#DIV/0!</v>
      </c>
      <c r="AD24" s="45" t="e">
        <f t="shared" si="11"/>
        <v>#DIV/0!</v>
      </c>
      <c r="AE24" s="1" t="e">
        <f t="shared" si="12"/>
        <v>#DIV/0!</v>
      </c>
      <c r="AF24" s="1" t="e">
        <f t="shared" si="13"/>
        <v>#DIV/0!</v>
      </c>
      <c r="AG24" s="1" t="e">
        <f t="shared" si="14"/>
        <v>#DIV/0!</v>
      </c>
      <c r="AH24" s="1" t="e">
        <f t="shared" si="15"/>
        <v>#DIV/0!</v>
      </c>
      <c r="AI24" s="1" t="e">
        <f t="shared" si="16"/>
        <v>#DIV/0!</v>
      </c>
      <c r="AM24" s="45" t="e">
        <f t="shared" si="17"/>
        <v>#DIV/0!</v>
      </c>
      <c r="AN24" s="46" t="e">
        <f t="shared" si="18"/>
        <v>#DIV/0!</v>
      </c>
      <c r="AO24" s="45" t="e">
        <f t="shared" si="19"/>
        <v>#DIV/0!</v>
      </c>
      <c r="AP24" s="45" t="e">
        <f t="shared" si="20"/>
        <v>#DIV/0!</v>
      </c>
      <c r="AQ24" s="1" t="e">
        <f t="shared" si="21"/>
        <v>#DIV/0!</v>
      </c>
    </row>
    <row r="25" spans="1:43" ht="33" customHeight="1" x14ac:dyDescent="0.2">
      <c r="A25" s="42">
        <v>17</v>
      </c>
      <c r="B25" s="50">
        <f>'3.FORM SKP'!B28</f>
        <v>0</v>
      </c>
      <c r="C25" s="165">
        <f>'3.FORM SKP'!E28</f>
        <v>0</v>
      </c>
      <c r="D25" s="168">
        <f>'3.FORM SKP'!F28</f>
        <v>0</v>
      </c>
      <c r="E25" s="170">
        <f>'3.FORM SKP'!G28</f>
        <v>0</v>
      </c>
      <c r="F25" s="172">
        <f>'3.FORM SKP'!H28</f>
        <v>0</v>
      </c>
      <c r="G25" s="173" t="str">
        <f>'3.FORM SKP'!I28</f>
        <v>%</v>
      </c>
      <c r="H25" s="168">
        <f>'3.FORM SKP'!J28</f>
        <v>0</v>
      </c>
      <c r="I25" s="176">
        <f>'3.FORM SKP'!K28</f>
        <v>0</v>
      </c>
      <c r="J25" s="52">
        <f>'3.FORM SKP'!L28</f>
        <v>0</v>
      </c>
      <c r="K25" s="165">
        <f>L25*'3.FORM SKP'!D28</f>
        <v>0</v>
      </c>
      <c r="L25" s="169">
        <v>0</v>
      </c>
      <c r="M25" s="171">
        <f t="shared" si="0"/>
        <v>0</v>
      </c>
      <c r="N25" s="172">
        <v>0</v>
      </c>
      <c r="O25" s="174" t="s">
        <v>117</v>
      </c>
      <c r="P25" s="169">
        <v>12</v>
      </c>
      <c r="Q25" s="177">
        <f t="shared" si="1"/>
        <v>0</v>
      </c>
      <c r="R25" s="91"/>
      <c r="S25" s="43" t="e">
        <f t="shared" si="2"/>
        <v>#DIV/0!</v>
      </c>
      <c r="T25" s="49" t="e">
        <f t="shared" si="3"/>
        <v>#DIV/0!</v>
      </c>
      <c r="V25" s="1">
        <f t="shared" si="4"/>
        <v>0</v>
      </c>
      <c r="W25" s="1">
        <f t="shared" si="5"/>
        <v>0</v>
      </c>
      <c r="Y25" s="1" t="e">
        <f t="shared" si="6"/>
        <v>#DIV/0!</v>
      </c>
      <c r="Z25" s="44" t="e">
        <f t="shared" si="7"/>
        <v>#DIV/0!</v>
      </c>
      <c r="AA25" s="1" t="e">
        <f t="shared" si="8"/>
        <v>#DIV/0!</v>
      </c>
      <c r="AB25" s="1" t="e">
        <f t="shared" si="9"/>
        <v>#DIV/0!</v>
      </c>
      <c r="AC25" s="45" t="e">
        <f t="shared" si="10"/>
        <v>#DIV/0!</v>
      </c>
      <c r="AD25" s="45" t="e">
        <f t="shared" si="11"/>
        <v>#DIV/0!</v>
      </c>
      <c r="AE25" s="1" t="e">
        <f t="shared" si="12"/>
        <v>#DIV/0!</v>
      </c>
      <c r="AF25" s="1" t="e">
        <f t="shared" si="13"/>
        <v>#DIV/0!</v>
      </c>
      <c r="AG25" s="1" t="e">
        <f t="shared" si="14"/>
        <v>#DIV/0!</v>
      </c>
      <c r="AH25" s="1" t="e">
        <f t="shared" si="15"/>
        <v>#DIV/0!</v>
      </c>
      <c r="AI25" s="1" t="e">
        <f t="shared" si="16"/>
        <v>#DIV/0!</v>
      </c>
      <c r="AM25" s="45" t="e">
        <f t="shared" si="17"/>
        <v>#DIV/0!</v>
      </c>
      <c r="AN25" s="46" t="e">
        <f t="shared" si="18"/>
        <v>#DIV/0!</v>
      </c>
      <c r="AO25" s="45" t="e">
        <f t="shared" si="19"/>
        <v>#DIV/0!</v>
      </c>
      <c r="AP25" s="45" t="e">
        <f t="shared" si="20"/>
        <v>#DIV/0!</v>
      </c>
      <c r="AQ25" s="1" t="e">
        <f t="shared" si="21"/>
        <v>#DIV/0!</v>
      </c>
    </row>
    <row r="26" spans="1:43" ht="23.25" customHeight="1" x14ac:dyDescent="0.2">
      <c r="A26" s="42">
        <v>18</v>
      </c>
      <c r="B26" s="50">
        <f>'3.FORM SKP'!B29</f>
        <v>0</v>
      </c>
      <c r="C26" s="165">
        <f>'3.FORM SKP'!E29</f>
        <v>0</v>
      </c>
      <c r="D26" s="168">
        <f>'3.FORM SKP'!F29</f>
        <v>0</v>
      </c>
      <c r="E26" s="170">
        <f>'3.FORM SKP'!G29</f>
        <v>0</v>
      </c>
      <c r="F26" s="172">
        <f>'3.FORM SKP'!H29</f>
        <v>0</v>
      </c>
      <c r="G26" s="173" t="str">
        <f>'3.FORM SKP'!I29</f>
        <v>%</v>
      </c>
      <c r="H26" s="168">
        <f>'3.FORM SKP'!J29</f>
        <v>0</v>
      </c>
      <c r="I26" s="176">
        <f>'3.FORM SKP'!K29</f>
        <v>0</v>
      </c>
      <c r="J26" s="52">
        <f>'3.FORM SKP'!L29</f>
        <v>0</v>
      </c>
      <c r="K26" s="165">
        <f>L26*'3.FORM SKP'!D29</f>
        <v>0</v>
      </c>
      <c r="L26" s="169">
        <v>0</v>
      </c>
      <c r="M26" s="171">
        <f t="shared" si="0"/>
        <v>0</v>
      </c>
      <c r="N26" s="172">
        <v>0</v>
      </c>
      <c r="O26" s="174" t="s">
        <v>117</v>
      </c>
      <c r="P26" s="169">
        <v>12</v>
      </c>
      <c r="Q26" s="177">
        <f t="shared" si="1"/>
        <v>0</v>
      </c>
      <c r="R26" s="91"/>
      <c r="S26" s="43" t="e">
        <f t="shared" si="2"/>
        <v>#DIV/0!</v>
      </c>
      <c r="T26" s="49" t="e">
        <f t="shared" si="3"/>
        <v>#DIV/0!</v>
      </c>
      <c r="V26" s="1">
        <f t="shared" si="4"/>
        <v>0</v>
      </c>
      <c r="W26" s="1">
        <f t="shared" si="5"/>
        <v>0</v>
      </c>
      <c r="Y26" s="1" t="e">
        <f t="shared" si="6"/>
        <v>#DIV/0!</v>
      </c>
      <c r="Z26" s="44" t="e">
        <f t="shared" si="7"/>
        <v>#DIV/0!</v>
      </c>
      <c r="AA26" s="1" t="e">
        <f t="shared" si="8"/>
        <v>#DIV/0!</v>
      </c>
      <c r="AB26" s="1" t="e">
        <f t="shared" si="9"/>
        <v>#DIV/0!</v>
      </c>
      <c r="AC26" s="45" t="e">
        <f t="shared" si="10"/>
        <v>#DIV/0!</v>
      </c>
      <c r="AD26" s="45" t="e">
        <f t="shared" si="11"/>
        <v>#DIV/0!</v>
      </c>
      <c r="AE26" s="1" t="e">
        <f t="shared" si="12"/>
        <v>#DIV/0!</v>
      </c>
      <c r="AF26" s="1" t="e">
        <f t="shared" si="13"/>
        <v>#DIV/0!</v>
      </c>
      <c r="AG26" s="1" t="e">
        <f t="shared" si="14"/>
        <v>#DIV/0!</v>
      </c>
      <c r="AH26" s="1" t="e">
        <f t="shared" si="15"/>
        <v>#DIV/0!</v>
      </c>
      <c r="AI26" s="1" t="e">
        <f t="shared" si="16"/>
        <v>#DIV/0!</v>
      </c>
      <c r="AM26" s="45" t="e">
        <f t="shared" si="17"/>
        <v>#DIV/0!</v>
      </c>
      <c r="AN26" s="46" t="e">
        <f t="shared" si="18"/>
        <v>#DIV/0!</v>
      </c>
      <c r="AO26" s="45" t="e">
        <f t="shared" si="19"/>
        <v>#DIV/0!</v>
      </c>
      <c r="AP26" s="45" t="e">
        <f t="shared" si="20"/>
        <v>#DIV/0!</v>
      </c>
      <c r="AQ26" s="1" t="e">
        <f t="shared" si="21"/>
        <v>#DIV/0!</v>
      </c>
    </row>
    <row r="27" spans="1:43" ht="23.25" customHeight="1" x14ac:dyDescent="0.2">
      <c r="A27" s="42">
        <v>19</v>
      </c>
      <c r="B27" s="50">
        <f>'3.FORM SKP'!B30</f>
        <v>0</v>
      </c>
      <c r="C27" s="165">
        <f>'3.FORM SKP'!E30</f>
        <v>0</v>
      </c>
      <c r="D27" s="168">
        <f>'3.FORM SKP'!F30</f>
        <v>0</v>
      </c>
      <c r="E27" s="170">
        <f>'3.FORM SKP'!G30</f>
        <v>0</v>
      </c>
      <c r="F27" s="172">
        <f>'3.FORM SKP'!H30</f>
        <v>0</v>
      </c>
      <c r="G27" s="173" t="str">
        <f>'3.FORM SKP'!I30</f>
        <v>%</v>
      </c>
      <c r="H27" s="168">
        <f>'3.FORM SKP'!J30</f>
        <v>0</v>
      </c>
      <c r="I27" s="176">
        <f>'3.FORM SKP'!K30</f>
        <v>0</v>
      </c>
      <c r="J27" s="52">
        <f>'3.FORM SKP'!L30</f>
        <v>0</v>
      </c>
      <c r="K27" s="165">
        <f>L27*'3.FORM SKP'!D30</f>
        <v>0</v>
      </c>
      <c r="L27" s="169">
        <v>0</v>
      </c>
      <c r="M27" s="171">
        <f t="shared" si="0"/>
        <v>0</v>
      </c>
      <c r="N27" s="172">
        <v>0</v>
      </c>
      <c r="O27" s="174" t="s">
        <v>117</v>
      </c>
      <c r="P27" s="169">
        <v>12</v>
      </c>
      <c r="Q27" s="177">
        <f t="shared" si="1"/>
        <v>0</v>
      </c>
      <c r="R27" s="91"/>
      <c r="S27" s="43" t="e">
        <f t="shared" si="2"/>
        <v>#DIV/0!</v>
      </c>
      <c r="T27" s="49" t="e">
        <f t="shared" si="3"/>
        <v>#DIV/0!</v>
      </c>
      <c r="V27" s="1">
        <f t="shared" si="4"/>
        <v>0</v>
      </c>
      <c r="W27" s="1">
        <f t="shared" si="5"/>
        <v>0</v>
      </c>
      <c r="Y27" s="1" t="e">
        <f t="shared" si="6"/>
        <v>#DIV/0!</v>
      </c>
      <c r="Z27" s="44" t="e">
        <f t="shared" si="7"/>
        <v>#DIV/0!</v>
      </c>
      <c r="AA27" s="1" t="e">
        <f t="shared" si="8"/>
        <v>#DIV/0!</v>
      </c>
      <c r="AB27" s="1" t="e">
        <f t="shared" si="9"/>
        <v>#DIV/0!</v>
      </c>
      <c r="AC27" s="45" t="e">
        <f t="shared" si="10"/>
        <v>#DIV/0!</v>
      </c>
      <c r="AD27" s="45" t="e">
        <f t="shared" si="11"/>
        <v>#DIV/0!</v>
      </c>
      <c r="AE27" s="1" t="e">
        <f t="shared" si="12"/>
        <v>#DIV/0!</v>
      </c>
      <c r="AF27" s="1" t="e">
        <f t="shared" si="13"/>
        <v>#DIV/0!</v>
      </c>
      <c r="AG27" s="1" t="e">
        <f t="shared" si="14"/>
        <v>#DIV/0!</v>
      </c>
      <c r="AH27" s="1" t="e">
        <f t="shared" si="15"/>
        <v>#DIV/0!</v>
      </c>
      <c r="AI27" s="1" t="e">
        <f t="shared" si="16"/>
        <v>#DIV/0!</v>
      </c>
      <c r="AM27" s="45" t="e">
        <f t="shared" si="17"/>
        <v>#DIV/0!</v>
      </c>
      <c r="AN27" s="46" t="e">
        <f t="shared" si="18"/>
        <v>#DIV/0!</v>
      </c>
      <c r="AO27" s="45" t="e">
        <f t="shared" si="19"/>
        <v>#DIV/0!</v>
      </c>
      <c r="AP27" s="45" t="e">
        <f t="shared" si="20"/>
        <v>#DIV/0!</v>
      </c>
      <c r="AQ27" s="1" t="e">
        <f t="shared" si="21"/>
        <v>#DIV/0!</v>
      </c>
    </row>
    <row r="28" spans="1:43" ht="23.25" customHeight="1" x14ac:dyDescent="0.2">
      <c r="A28" s="42">
        <v>20</v>
      </c>
      <c r="B28" s="50">
        <f>'3.FORM SKP'!B31</f>
        <v>0</v>
      </c>
      <c r="C28" s="165">
        <f>'3.FORM SKP'!E31</f>
        <v>0</v>
      </c>
      <c r="D28" s="168">
        <f>'3.FORM SKP'!F31</f>
        <v>0</v>
      </c>
      <c r="E28" s="170">
        <f>'3.FORM SKP'!G31</f>
        <v>0</v>
      </c>
      <c r="F28" s="172">
        <f>'3.FORM SKP'!H31</f>
        <v>0</v>
      </c>
      <c r="G28" s="173" t="str">
        <f>'3.FORM SKP'!I31</f>
        <v>%</v>
      </c>
      <c r="H28" s="168">
        <f>'3.FORM SKP'!J31</f>
        <v>0</v>
      </c>
      <c r="I28" s="176">
        <f>'3.FORM SKP'!K31</f>
        <v>0</v>
      </c>
      <c r="J28" s="52">
        <f>'3.FORM SKP'!L31</f>
        <v>0</v>
      </c>
      <c r="K28" s="165">
        <f>L28*'3.FORM SKP'!D31</f>
        <v>0</v>
      </c>
      <c r="L28" s="169">
        <v>0</v>
      </c>
      <c r="M28" s="171">
        <f t="shared" si="0"/>
        <v>0</v>
      </c>
      <c r="N28" s="172">
        <v>0</v>
      </c>
      <c r="O28" s="174" t="s">
        <v>117</v>
      </c>
      <c r="P28" s="169">
        <v>12</v>
      </c>
      <c r="Q28" s="177">
        <f t="shared" si="1"/>
        <v>0</v>
      </c>
      <c r="R28" s="91"/>
      <c r="S28" s="43" t="e">
        <f t="shared" si="2"/>
        <v>#DIV/0!</v>
      </c>
      <c r="T28" s="49" t="e">
        <f t="shared" si="3"/>
        <v>#DIV/0!</v>
      </c>
      <c r="V28" s="1">
        <f t="shared" si="4"/>
        <v>0</v>
      </c>
      <c r="W28" s="1">
        <f t="shared" si="5"/>
        <v>0</v>
      </c>
      <c r="Y28" s="1" t="e">
        <f t="shared" si="6"/>
        <v>#DIV/0!</v>
      </c>
      <c r="Z28" s="44" t="e">
        <f t="shared" si="7"/>
        <v>#DIV/0!</v>
      </c>
      <c r="AA28" s="1" t="e">
        <f t="shared" si="8"/>
        <v>#DIV/0!</v>
      </c>
      <c r="AB28" s="1" t="e">
        <f t="shared" si="9"/>
        <v>#DIV/0!</v>
      </c>
      <c r="AC28" s="45" t="e">
        <f t="shared" si="10"/>
        <v>#DIV/0!</v>
      </c>
      <c r="AD28" s="45" t="e">
        <f t="shared" si="11"/>
        <v>#DIV/0!</v>
      </c>
      <c r="AE28" s="1" t="e">
        <f t="shared" si="12"/>
        <v>#DIV/0!</v>
      </c>
      <c r="AF28" s="1" t="e">
        <f t="shared" si="13"/>
        <v>#DIV/0!</v>
      </c>
      <c r="AG28" s="1" t="e">
        <f t="shared" si="14"/>
        <v>#DIV/0!</v>
      </c>
      <c r="AH28" s="1" t="e">
        <f t="shared" si="15"/>
        <v>#DIV/0!</v>
      </c>
      <c r="AI28" s="1" t="e">
        <f t="shared" si="16"/>
        <v>#DIV/0!</v>
      </c>
      <c r="AM28" s="45" t="e">
        <f t="shared" si="17"/>
        <v>#DIV/0!</v>
      </c>
      <c r="AN28" s="46" t="e">
        <f t="shared" si="18"/>
        <v>#DIV/0!</v>
      </c>
      <c r="AO28" s="45" t="e">
        <f t="shared" si="19"/>
        <v>#DIV/0!</v>
      </c>
      <c r="AP28" s="45" t="e">
        <f t="shared" si="20"/>
        <v>#DIV/0!</v>
      </c>
      <c r="AQ28" s="1" t="e">
        <f t="shared" si="21"/>
        <v>#DIV/0!</v>
      </c>
    </row>
    <row r="29" spans="1:43" ht="23.25" customHeight="1" x14ac:dyDescent="0.2">
      <c r="A29" s="42">
        <v>21</v>
      </c>
      <c r="B29" s="50">
        <f>'3.FORM SKP'!B32</f>
        <v>0</v>
      </c>
      <c r="C29" s="165">
        <f>'3.FORM SKP'!E32</f>
        <v>0</v>
      </c>
      <c r="D29" s="168">
        <f>'3.FORM SKP'!F32</f>
        <v>0</v>
      </c>
      <c r="E29" s="170">
        <f>'3.FORM SKP'!G32</f>
        <v>0</v>
      </c>
      <c r="F29" s="172">
        <f>'3.FORM SKP'!H32</f>
        <v>0</v>
      </c>
      <c r="G29" s="173" t="str">
        <f>'3.FORM SKP'!I32</f>
        <v>%</v>
      </c>
      <c r="H29" s="168">
        <f>'3.FORM SKP'!J32</f>
        <v>0</v>
      </c>
      <c r="I29" s="176">
        <f>'3.FORM SKP'!K32</f>
        <v>0</v>
      </c>
      <c r="J29" s="52">
        <f>'3.FORM SKP'!L32</f>
        <v>0</v>
      </c>
      <c r="K29" s="165">
        <f>L29*'3.FORM SKP'!D32</f>
        <v>0</v>
      </c>
      <c r="L29" s="169">
        <v>0</v>
      </c>
      <c r="M29" s="171">
        <f t="shared" si="0"/>
        <v>0</v>
      </c>
      <c r="N29" s="172">
        <v>0</v>
      </c>
      <c r="O29" s="174" t="s">
        <v>117</v>
      </c>
      <c r="P29" s="169">
        <v>12</v>
      </c>
      <c r="Q29" s="177">
        <f t="shared" si="1"/>
        <v>0</v>
      </c>
      <c r="R29" s="91"/>
      <c r="S29" s="43" t="e">
        <f t="shared" si="2"/>
        <v>#DIV/0!</v>
      </c>
      <c r="T29" s="49" t="e">
        <f t="shared" si="3"/>
        <v>#DIV/0!</v>
      </c>
      <c r="V29" s="1">
        <f t="shared" si="4"/>
        <v>0</v>
      </c>
      <c r="W29" s="1">
        <f t="shared" si="5"/>
        <v>0</v>
      </c>
      <c r="Y29" s="1" t="e">
        <f t="shared" si="6"/>
        <v>#DIV/0!</v>
      </c>
      <c r="Z29" s="44" t="e">
        <f t="shared" si="7"/>
        <v>#DIV/0!</v>
      </c>
      <c r="AA29" s="1" t="e">
        <f t="shared" si="8"/>
        <v>#DIV/0!</v>
      </c>
      <c r="AB29" s="1" t="e">
        <f t="shared" si="9"/>
        <v>#DIV/0!</v>
      </c>
      <c r="AC29" s="45" t="e">
        <f t="shared" si="10"/>
        <v>#DIV/0!</v>
      </c>
      <c r="AD29" s="45" t="e">
        <f t="shared" si="11"/>
        <v>#DIV/0!</v>
      </c>
      <c r="AE29" s="1" t="e">
        <f t="shared" si="12"/>
        <v>#DIV/0!</v>
      </c>
      <c r="AF29" s="1" t="e">
        <f t="shared" si="13"/>
        <v>#DIV/0!</v>
      </c>
      <c r="AG29" s="1" t="e">
        <f t="shared" si="14"/>
        <v>#DIV/0!</v>
      </c>
      <c r="AH29" s="1" t="e">
        <f t="shared" si="15"/>
        <v>#DIV/0!</v>
      </c>
      <c r="AI29" s="1" t="e">
        <f t="shared" si="16"/>
        <v>#DIV/0!</v>
      </c>
      <c r="AM29" s="45" t="e">
        <f t="shared" si="17"/>
        <v>#DIV/0!</v>
      </c>
      <c r="AN29" s="46" t="e">
        <f t="shared" si="18"/>
        <v>#DIV/0!</v>
      </c>
      <c r="AO29" s="45" t="e">
        <f t="shared" si="19"/>
        <v>#DIV/0!</v>
      </c>
      <c r="AP29" s="45" t="e">
        <f t="shared" si="20"/>
        <v>#DIV/0!</v>
      </c>
      <c r="AQ29" s="1" t="e">
        <f t="shared" si="21"/>
        <v>#DIV/0!</v>
      </c>
    </row>
    <row r="30" spans="1:43" ht="23.25" customHeight="1" x14ac:dyDescent="0.2">
      <c r="A30" s="42">
        <v>22</v>
      </c>
      <c r="B30" s="50">
        <f>'3.FORM SKP'!B33</f>
        <v>0</v>
      </c>
      <c r="C30" s="165">
        <f>'3.FORM SKP'!E33</f>
        <v>0</v>
      </c>
      <c r="D30" s="168">
        <f>'3.FORM SKP'!F33</f>
        <v>0</v>
      </c>
      <c r="E30" s="170">
        <f>'3.FORM SKP'!G33</f>
        <v>0</v>
      </c>
      <c r="F30" s="172">
        <f>'3.FORM SKP'!H33</f>
        <v>0</v>
      </c>
      <c r="G30" s="173" t="str">
        <f>'3.FORM SKP'!I33</f>
        <v>%</v>
      </c>
      <c r="H30" s="168">
        <f>'3.FORM SKP'!J33</f>
        <v>0</v>
      </c>
      <c r="I30" s="176">
        <f>'3.FORM SKP'!K33</f>
        <v>0</v>
      </c>
      <c r="J30" s="52">
        <f>'3.FORM SKP'!L33</f>
        <v>0</v>
      </c>
      <c r="K30" s="165">
        <f>L30*'3.FORM SKP'!D33</f>
        <v>0</v>
      </c>
      <c r="L30" s="169">
        <v>0</v>
      </c>
      <c r="M30" s="171">
        <f t="shared" ref="M30:M48" si="22">E30</f>
        <v>0</v>
      </c>
      <c r="N30" s="172">
        <v>0</v>
      </c>
      <c r="O30" s="174" t="s">
        <v>117</v>
      </c>
      <c r="P30" s="169">
        <v>12</v>
      </c>
      <c r="Q30" s="177">
        <f t="shared" ref="Q30:Q48" si="23">I30</f>
        <v>0</v>
      </c>
      <c r="R30" s="91"/>
      <c r="S30" s="43" t="e">
        <f t="shared" ref="S30:S48" si="24">AI30</f>
        <v>#DIV/0!</v>
      </c>
      <c r="T30" s="49" t="e">
        <f t="shared" ref="T30:T48" si="25">IF(R30="",S30/3,S30/4)</f>
        <v>#DIV/0!</v>
      </c>
      <c r="V30" s="1">
        <f t="shared" ref="V30:V48" si="26">IF(D30&gt;0,1,0)</f>
        <v>0</v>
      </c>
      <c r="W30" s="1">
        <f t="shared" ref="W30:W48" si="27">IFERROR(T30,0)</f>
        <v>0</v>
      </c>
      <c r="Y30" s="1" t="e">
        <f t="shared" ref="Y30:Y48" si="28">100-(P30/H30*100)</f>
        <v>#DIV/0!</v>
      </c>
      <c r="Z30" s="44" t="e">
        <f t="shared" ref="Z30:Z48" si="29">100-(R30/J30*100)</f>
        <v>#DIV/0!</v>
      </c>
      <c r="AA30" s="1" t="e">
        <f t="shared" ref="AA30:AA48" si="30">L30/D30*100</f>
        <v>#DIV/0!</v>
      </c>
      <c r="AB30" s="1" t="e">
        <f t="shared" ref="AB30:AB48" si="31">N30/F30*100</f>
        <v>#DIV/0!</v>
      </c>
      <c r="AC30" s="45" t="e">
        <f t="shared" ref="AC30:AC48" si="32">IF(Y30&gt;24,AF30,AE30)</f>
        <v>#DIV/0!</v>
      </c>
      <c r="AD30" s="45" t="e">
        <f t="shared" ref="AD30:AD48" si="33">IF(Z30&gt;24,AH30,AG30)</f>
        <v>#DIV/0!</v>
      </c>
      <c r="AE30" s="1" t="e">
        <f t="shared" ref="AE30:AE48" si="34">((1.76*H30-P30)/H30)*100</f>
        <v>#DIV/0!</v>
      </c>
      <c r="AF30" s="1" t="e">
        <f t="shared" ref="AF30:AF48" si="35">76-((((1.76*H30-P30)/H30)*100)-100)</f>
        <v>#DIV/0!</v>
      </c>
      <c r="AG30" s="1" t="e">
        <f t="shared" ref="AG30:AG48" si="36">((1.76*J30-R30)/J30)*100</f>
        <v>#DIV/0!</v>
      </c>
      <c r="AH30" s="1" t="e">
        <f t="shared" ref="AH30:AH48" si="37">76-((((1.76*J30-R30)/J30)*100)-100)</f>
        <v>#DIV/0!</v>
      </c>
      <c r="AI30" s="1" t="e">
        <f t="shared" ref="AI30:AI48" si="38">IFERROR(SUM(AA30:AD30),SUM(AA30:AC30))</f>
        <v>#DIV/0!</v>
      </c>
      <c r="AM30" s="45" t="e">
        <f t="shared" ref="AM30:AM48" si="39">100-(P30/H30*100)</f>
        <v>#DIV/0!</v>
      </c>
      <c r="AN30" s="46" t="e">
        <f t="shared" ref="AN30:AN48" si="40">100-(R30/J30*100)</f>
        <v>#DIV/0!</v>
      </c>
      <c r="AO30" s="45" t="e">
        <f t="shared" ref="AO30:AO48" si="41">IF(AND(AM30&gt;24,AN30&gt;24),(IFERROR(((L30/D30*100)+(N30/F30*100)+(76-((((1.76*H30-P30)/H30)*100)-100))+(76-((((1.76*J30-R30)/J30)*100)-100))),((L30/D30*100)+(N30/F30*100)+(76-((((1.76*H30-P30)/H30)*100)-100))))),(IFERROR(((L30/D30*100)+(N30/F30*100)+(((1.76*H30-P30)/H30)*100))+(((1.76*J30-R30)/J30)*100),((L30/D30*100)+(N30/F30*100)+(((1.76*H30-P30)/H30)*100)))))</f>
        <v>#DIV/0!</v>
      </c>
      <c r="AP30" s="45" t="e">
        <f t="shared" ref="AP30:AP48" si="42">IF(AM30&gt;24,(((L30/D30*100)+(N30/F30*100)+(76-((((1.76*H30-P30)/H30)*100)-100)))),(((L30/D30*100)+(N30/F30*100)+(((1.76*H30-P30)/H30)*100))))</f>
        <v>#DIV/0!</v>
      </c>
      <c r="AQ30" s="1" t="e">
        <f t="shared" ref="AQ30:AQ48" si="43">IFERROR(AO30,AP30)</f>
        <v>#DIV/0!</v>
      </c>
    </row>
    <row r="31" spans="1:43" ht="23.25" customHeight="1" x14ac:dyDescent="0.2">
      <c r="A31" s="42">
        <v>23</v>
      </c>
      <c r="B31" s="50">
        <f>'3.FORM SKP'!B34</f>
        <v>0</v>
      </c>
      <c r="C31" s="165">
        <f>'3.FORM SKP'!E34</f>
        <v>0</v>
      </c>
      <c r="D31" s="168">
        <f>'3.FORM SKP'!F34</f>
        <v>0</v>
      </c>
      <c r="E31" s="170">
        <f>'3.FORM SKP'!G34</f>
        <v>0</v>
      </c>
      <c r="F31" s="172">
        <f>'3.FORM SKP'!H34</f>
        <v>0</v>
      </c>
      <c r="G31" s="173" t="str">
        <f>'3.FORM SKP'!I34</f>
        <v>%</v>
      </c>
      <c r="H31" s="168">
        <f>'3.FORM SKP'!J34</f>
        <v>0</v>
      </c>
      <c r="I31" s="176">
        <f>'3.FORM SKP'!K34</f>
        <v>0</v>
      </c>
      <c r="J31" s="52">
        <f>'3.FORM SKP'!L34</f>
        <v>0</v>
      </c>
      <c r="K31" s="165">
        <f>L31*'3.FORM SKP'!D34</f>
        <v>0</v>
      </c>
      <c r="L31" s="169">
        <v>0</v>
      </c>
      <c r="M31" s="171">
        <f t="shared" si="22"/>
        <v>0</v>
      </c>
      <c r="N31" s="172">
        <v>0</v>
      </c>
      <c r="O31" s="174" t="s">
        <v>117</v>
      </c>
      <c r="P31" s="169">
        <v>12</v>
      </c>
      <c r="Q31" s="177">
        <f t="shared" si="23"/>
        <v>0</v>
      </c>
      <c r="R31" s="91"/>
      <c r="S31" s="43" t="e">
        <f t="shared" si="24"/>
        <v>#DIV/0!</v>
      </c>
      <c r="T31" s="49" t="e">
        <f t="shared" si="25"/>
        <v>#DIV/0!</v>
      </c>
      <c r="V31" s="1">
        <f t="shared" si="26"/>
        <v>0</v>
      </c>
      <c r="W31" s="1">
        <f t="shared" si="27"/>
        <v>0</v>
      </c>
      <c r="Y31" s="1" t="e">
        <f t="shared" si="28"/>
        <v>#DIV/0!</v>
      </c>
      <c r="Z31" s="44" t="e">
        <f t="shared" si="29"/>
        <v>#DIV/0!</v>
      </c>
      <c r="AA31" s="1" t="e">
        <f t="shared" si="30"/>
        <v>#DIV/0!</v>
      </c>
      <c r="AB31" s="1" t="e">
        <f t="shared" si="31"/>
        <v>#DIV/0!</v>
      </c>
      <c r="AC31" s="45" t="e">
        <f t="shared" si="32"/>
        <v>#DIV/0!</v>
      </c>
      <c r="AD31" s="45" t="e">
        <f t="shared" si="33"/>
        <v>#DIV/0!</v>
      </c>
      <c r="AE31" s="1" t="e">
        <f t="shared" si="34"/>
        <v>#DIV/0!</v>
      </c>
      <c r="AF31" s="1" t="e">
        <f t="shared" si="35"/>
        <v>#DIV/0!</v>
      </c>
      <c r="AG31" s="1" t="e">
        <f t="shared" si="36"/>
        <v>#DIV/0!</v>
      </c>
      <c r="AH31" s="1" t="e">
        <f t="shared" si="37"/>
        <v>#DIV/0!</v>
      </c>
      <c r="AI31" s="1" t="e">
        <f t="shared" si="38"/>
        <v>#DIV/0!</v>
      </c>
      <c r="AM31" s="45" t="e">
        <f t="shared" si="39"/>
        <v>#DIV/0!</v>
      </c>
      <c r="AN31" s="46" t="e">
        <f t="shared" si="40"/>
        <v>#DIV/0!</v>
      </c>
      <c r="AO31" s="45" t="e">
        <f t="shared" si="41"/>
        <v>#DIV/0!</v>
      </c>
      <c r="AP31" s="45" t="e">
        <f t="shared" si="42"/>
        <v>#DIV/0!</v>
      </c>
      <c r="AQ31" s="1" t="e">
        <f t="shared" si="43"/>
        <v>#DIV/0!</v>
      </c>
    </row>
    <row r="32" spans="1:43" ht="23.25" customHeight="1" x14ac:dyDescent="0.2">
      <c r="A32" s="42">
        <v>24</v>
      </c>
      <c r="B32" s="50">
        <f>'3.FORM SKP'!B35</f>
        <v>0</v>
      </c>
      <c r="C32" s="165">
        <f>'3.FORM SKP'!E35</f>
        <v>0</v>
      </c>
      <c r="D32" s="168">
        <f>'3.FORM SKP'!F35</f>
        <v>0</v>
      </c>
      <c r="E32" s="170">
        <f>'3.FORM SKP'!G35</f>
        <v>0</v>
      </c>
      <c r="F32" s="172">
        <f>'3.FORM SKP'!H35</f>
        <v>0</v>
      </c>
      <c r="G32" s="173" t="str">
        <f>'3.FORM SKP'!I35</f>
        <v>%</v>
      </c>
      <c r="H32" s="168">
        <f>'3.FORM SKP'!J35</f>
        <v>0</v>
      </c>
      <c r="I32" s="176">
        <f>'3.FORM SKP'!K35</f>
        <v>0</v>
      </c>
      <c r="J32" s="52">
        <f>'3.FORM SKP'!L35</f>
        <v>0</v>
      </c>
      <c r="K32" s="165">
        <f>L32*'3.FORM SKP'!D35</f>
        <v>0</v>
      </c>
      <c r="L32" s="169">
        <v>0</v>
      </c>
      <c r="M32" s="171">
        <f t="shared" si="22"/>
        <v>0</v>
      </c>
      <c r="N32" s="172">
        <v>0</v>
      </c>
      <c r="O32" s="174" t="s">
        <v>117</v>
      </c>
      <c r="P32" s="169">
        <v>12</v>
      </c>
      <c r="Q32" s="177">
        <f t="shared" si="23"/>
        <v>0</v>
      </c>
      <c r="R32" s="91"/>
      <c r="S32" s="43" t="e">
        <f t="shared" si="24"/>
        <v>#DIV/0!</v>
      </c>
      <c r="T32" s="49" t="e">
        <f t="shared" si="25"/>
        <v>#DIV/0!</v>
      </c>
      <c r="V32" s="1">
        <f t="shared" si="26"/>
        <v>0</v>
      </c>
      <c r="W32" s="1">
        <f t="shared" si="27"/>
        <v>0</v>
      </c>
      <c r="Y32" s="1" t="e">
        <f t="shared" si="28"/>
        <v>#DIV/0!</v>
      </c>
      <c r="Z32" s="44" t="e">
        <f t="shared" si="29"/>
        <v>#DIV/0!</v>
      </c>
      <c r="AA32" s="1" t="e">
        <f t="shared" si="30"/>
        <v>#DIV/0!</v>
      </c>
      <c r="AB32" s="1" t="e">
        <f t="shared" si="31"/>
        <v>#DIV/0!</v>
      </c>
      <c r="AC32" s="45" t="e">
        <f t="shared" si="32"/>
        <v>#DIV/0!</v>
      </c>
      <c r="AD32" s="45" t="e">
        <f t="shared" si="33"/>
        <v>#DIV/0!</v>
      </c>
      <c r="AE32" s="1" t="e">
        <f t="shared" si="34"/>
        <v>#DIV/0!</v>
      </c>
      <c r="AF32" s="1" t="e">
        <f t="shared" si="35"/>
        <v>#DIV/0!</v>
      </c>
      <c r="AG32" s="1" t="e">
        <f t="shared" si="36"/>
        <v>#DIV/0!</v>
      </c>
      <c r="AH32" s="1" t="e">
        <f t="shared" si="37"/>
        <v>#DIV/0!</v>
      </c>
      <c r="AI32" s="1" t="e">
        <f t="shared" si="38"/>
        <v>#DIV/0!</v>
      </c>
      <c r="AM32" s="45" t="e">
        <f t="shared" si="39"/>
        <v>#DIV/0!</v>
      </c>
      <c r="AN32" s="46" t="e">
        <f t="shared" si="40"/>
        <v>#DIV/0!</v>
      </c>
      <c r="AO32" s="45" t="e">
        <f t="shared" si="41"/>
        <v>#DIV/0!</v>
      </c>
      <c r="AP32" s="45" t="e">
        <f t="shared" si="42"/>
        <v>#DIV/0!</v>
      </c>
      <c r="AQ32" s="1" t="e">
        <f t="shared" si="43"/>
        <v>#DIV/0!</v>
      </c>
    </row>
    <row r="33" spans="1:43" ht="23.25" customHeight="1" x14ac:dyDescent="0.2">
      <c r="A33" s="42">
        <v>25</v>
      </c>
      <c r="B33" s="50">
        <f>'3.FORM SKP'!B36</f>
        <v>0</v>
      </c>
      <c r="C33" s="165">
        <f>'3.FORM SKP'!E36</f>
        <v>0</v>
      </c>
      <c r="D33" s="168">
        <f>'3.FORM SKP'!F36</f>
        <v>0</v>
      </c>
      <c r="E33" s="170">
        <f>'3.FORM SKP'!G36</f>
        <v>0</v>
      </c>
      <c r="F33" s="172">
        <f>'3.FORM SKP'!H36</f>
        <v>0</v>
      </c>
      <c r="G33" s="173" t="str">
        <f>'3.FORM SKP'!I36</f>
        <v>%</v>
      </c>
      <c r="H33" s="168">
        <f>'3.FORM SKP'!J36</f>
        <v>0</v>
      </c>
      <c r="I33" s="176">
        <f>'3.FORM SKP'!K36</f>
        <v>0</v>
      </c>
      <c r="J33" s="52">
        <f>'3.FORM SKP'!L36</f>
        <v>0</v>
      </c>
      <c r="K33" s="165">
        <f>L33*'3.FORM SKP'!D36</f>
        <v>0</v>
      </c>
      <c r="L33" s="169">
        <v>0</v>
      </c>
      <c r="M33" s="171">
        <f t="shared" si="22"/>
        <v>0</v>
      </c>
      <c r="N33" s="172">
        <v>0</v>
      </c>
      <c r="O33" s="174" t="s">
        <v>117</v>
      </c>
      <c r="P33" s="169">
        <v>12</v>
      </c>
      <c r="Q33" s="177">
        <f t="shared" si="23"/>
        <v>0</v>
      </c>
      <c r="R33" s="91"/>
      <c r="S33" s="43" t="e">
        <f t="shared" si="24"/>
        <v>#DIV/0!</v>
      </c>
      <c r="T33" s="49" t="e">
        <f t="shared" si="25"/>
        <v>#DIV/0!</v>
      </c>
      <c r="V33" s="1">
        <f t="shared" si="26"/>
        <v>0</v>
      </c>
      <c r="W33" s="1">
        <f t="shared" si="27"/>
        <v>0</v>
      </c>
      <c r="Y33" s="1" t="e">
        <f t="shared" si="28"/>
        <v>#DIV/0!</v>
      </c>
      <c r="Z33" s="44" t="e">
        <f t="shared" si="29"/>
        <v>#DIV/0!</v>
      </c>
      <c r="AA33" s="1" t="e">
        <f t="shared" si="30"/>
        <v>#DIV/0!</v>
      </c>
      <c r="AB33" s="1" t="e">
        <f t="shared" si="31"/>
        <v>#DIV/0!</v>
      </c>
      <c r="AC33" s="45" t="e">
        <f t="shared" si="32"/>
        <v>#DIV/0!</v>
      </c>
      <c r="AD33" s="45" t="e">
        <f t="shared" si="33"/>
        <v>#DIV/0!</v>
      </c>
      <c r="AE33" s="1" t="e">
        <f t="shared" si="34"/>
        <v>#DIV/0!</v>
      </c>
      <c r="AF33" s="1" t="e">
        <f t="shared" si="35"/>
        <v>#DIV/0!</v>
      </c>
      <c r="AG33" s="1" t="e">
        <f t="shared" si="36"/>
        <v>#DIV/0!</v>
      </c>
      <c r="AH33" s="1" t="e">
        <f t="shared" si="37"/>
        <v>#DIV/0!</v>
      </c>
      <c r="AI33" s="1" t="e">
        <f t="shared" si="38"/>
        <v>#DIV/0!</v>
      </c>
      <c r="AM33" s="45" t="e">
        <f t="shared" si="39"/>
        <v>#DIV/0!</v>
      </c>
      <c r="AN33" s="46" t="e">
        <f t="shared" si="40"/>
        <v>#DIV/0!</v>
      </c>
      <c r="AO33" s="45" t="e">
        <f t="shared" si="41"/>
        <v>#DIV/0!</v>
      </c>
      <c r="AP33" s="45" t="e">
        <f t="shared" si="42"/>
        <v>#DIV/0!</v>
      </c>
      <c r="AQ33" s="1" t="e">
        <f t="shared" si="43"/>
        <v>#DIV/0!</v>
      </c>
    </row>
    <row r="34" spans="1:43" ht="23.25" customHeight="1" x14ac:dyDescent="0.2">
      <c r="A34" s="42">
        <v>26</v>
      </c>
      <c r="B34" s="50">
        <f>'3.FORM SKP'!B37</f>
        <v>0</v>
      </c>
      <c r="C34" s="165">
        <f>'3.FORM SKP'!E37</f>
        <v>0</v>
      </c>
      <c r="D34" s="168">
        <f>'3.FORM SKP'!F37</f>
        <v>0</v>
      </c>
      <c r="E34" s="170">
        <f>'3.FORM SKP'!G37</f>
        <v>0</v>
      </c>
      <c r="F34" s="172">
        <f>'3.FORM SKP'!H37</f>
        <v>0</v>
      </c>
      <c r="G34" s="173" t="str">
        <f>'3.FORM SKP'!I37</f>
        <v>%</v>
      </c>
      <c r="H34" s="168">
        <f>'3.FORM SKP'!J37</f>
        <v>0</v>
      </c>
      <c r="I34" s="176">
        <f>'3.FORM SKP'!K37</f>
        <v>0</v>
      </c>
      <c r="J34" s="52">
        <f>'3.FORM SKP'!L37</f>
        <v>0</v>
      </c>
      <c r="K34" s="165">
        <f>L34*'3.FORM SKP'!D37</f>
        <v>0</v>
      </c>
      <c r="L34" s="169">
        <v>0</v>
      </c>
      <c r="M34" s="171">
        <f t="shared" si="22"/>
        <v>0</v>
      </c>
      <c r="N34" s="172">
        <v>0</v>
      </c>
      <c r="O34" s="174" t="s">
        <v>117</v>
      </c>
      <c r="P34" s="169">
        <v>12</v>
      </c>
      <c r="Q34" s="177">
        <f t="shared" si="23"/>
        <v>0</v>
      </c>
      <c r="R34" s="91"/>
      <c r="S34" s="43" t="e">
        <f t="shared" si="24"/>
        <v>#DIV/0!</v>
      </c>
      <c r="T34" s="49" t="e">
        <f t="shared" si="25"/>
        <v>#DIV/0!</v>
      </c>
      <c r="V34" s="1">
        <f t="shared" si="26"/>
        <v>0</v>
      </c>
      <c r="W34" s="1">
        <f t="shared" si="27"/>
        <v>0</v>
      </c>
      <c r="Y34" s="1" t="e">
        <f t="shared" si="28"/>
        <v>#DIV/0!</v>
      </c>
      <c r="Z34" s="44" t="e">
        <f t="shared" si="29"/>
        <v>#DIV/0!</v>
      </c>
      <c r="AA34" s="1" t="e">
        <f t="shared" si="30"/>
        <v>#DIV/0!</v>
      </c>
      <c r="AB34" s="1" t="e">
        <f t="shared" si="31"/>
        <v>#DIV/0!</v>
      </c>
      <c r="AC34" s="45" t="e">
        <f t="shared" si="32"/>
        <v>#DIV/0!</v>
      </c>
      <c r="AD34" s="45" t="e">
        <f t="shared" si="33"/>
        <v>#DIV/0!</v>
      </c>
      <c r="AE34" s="1" t="e">
        <f t="shared" si="34"/>
        <v>#DIV/0!</v>
      </c>
      <c r="AF34" s="1" t="e">
        <f t="shared" si="35"/>
        <v>#DIV/0!</v>
      </c>
      <c r="AG34" s="1" t="e">
        <f t="shared" si="36"/>
        <v>#DIV/0!</v>
      </c>
      <c r="AH34" s="1" t="e">
        <f t="shared" si="37"/>
        <v>#DIV/0!</v>
      </c>
      <c r="AI34" s="1" t="e">
        <f t="shared" si="38"/>
        <v>#DIV/0!</v>
      </c>
      <c r="AM34" s="45" t="e">
        <f t="shared" si="39"/>
        <v>#DIV/0!</v>
      </c>
      <c r="AN34" s="46" t="e">
        <f t="shared" si="40"/>
        <v>#DIV/0!</v>
      </c>
      <c r="AO34" s="45" t="e">
        <f t="shared" si="41"/>
        <v>#DIV/0!</v>
      </c>
      <c r="AP34" s="45" t="e">
        <f t="shared" si="42"/>
        <v>#DIV/0!</v>
      </c>
      <c r="AQ34" s="1" t="e">
        <f t="shared" si="43"/>
        <v>#DIV/0!</v>
      </c>
    </row>
    <row r="35" spans="1:43" ht="23.25" customHeight="1" x14ac:dyDescent="0.2">
      <c r="A35" s="42">
        <v>27</v>
      </c>
      <c r="B35" s="50">
        <f>'3.FORM SKP'!B38</f>
        <v>0</v>
      </c>
      <c r="C35" s="165">
        <f>'3.FORM SKP'!E38</f>
        <v>0</v>
      </c>
      <c r="D35" s="168">
        <f>'3.FORM SKP'!F38</f>
        <v>0</v>
      </c>
      <c r="E35" s="170">
        <f>'3.FORM SKP'!G38</f>
        <v>0</v>
      </c>
      <c r="F35" s="172">
        <f>'3.FORM SKP'!H38</f>
        <v>0</v>
      </c>
      <c r="G35" s="173" t="str">
        <f>'3.FORM SKP'!I38</f>
        <v>%</v>
      </c>
      <c r="H35" s="168">
        <f>'3.FORM SKP'!J38</f>
        <v>0</v>
      </c>
      <c r="I35" s="176">
        <f>'3.FORM SKP'!K38</f>
        <v>0</v>
      </c>
      <c r="J35" s="52">
        <f>'3.FORM SKP'!L38</f>
        <v>0</v>
      </c>
      <c r="K35" s="165">
        <f>L35*'3.FORM SKP'!D38</f>
        <v>0</v>
      </c>
      <c r="L35" s="169">
        <v>0</v>
      </c>
      <c r="M35" s="171">
        <f t="shared" si="22"/>
        <v>0</v>
      </c>
      <c r="N35" s="172">
        <v>0</v>
      </c>
      <c r="O35" s="174" t="s">
        <v>117</v>
      </c>
      <c r="P35" s="169">
        <v>12</v>
      </c>
      <c r="Q35" s="177">
        <f t="shared" si="23"/>
        <v>0</v>
      </c>
      <c r="R35" s="91"/>
      <c r="S35" s="43" t="e">
        <f t="shared" si="24"/>
        <v>#DIV/0!</v>
      </c>
      <c r="T35" s="49" t="e">
        <f t="shared" si="25"/>
        <v>#DIV/0!</v>
      </c>
      <c r="V35" s="1">
        <f t="shared" si="26"/>
        <v>0</v>
      </c>
      <c r="W35" s="1">
        <f t="shared" si="27"/>
        <v>0</v>
      </c>
      <c r="Y35" s="1" t="e">
        <f t="shared" si="28"/>
        <v>#DIV/0!</v>
      </c>
      <c r="Z35" s="44" t="e">
        <f t="shared" si="29"/>
        <v>#DIV/0!</v>
      </c>
      <c r="AA35" s="1" t="e">
        <f t="shared" si="30"/>
        <v>#DIV/0!</v>
      </c>
      <c r="AB35" s="1" t="e">
        <f t="shared" si="31"/>
        <v>#DIV/0!</v>
      </c>
      <c r="AC35" s="45" t="e">
        <f t="shared" si="32"/>
        <v>#DIV/0!</v>
      </c>
      <c r="AD35" s="45" t="e">
        <f t="shared" si="33"/>
        <v>#DIV/0!</v>
      </c>
      <c r="AE35" s="1" t="e">
        <f t="shared" si="34"/>
        <v>#DIV/0!</v>
      </c>
      <c r="AF35" s="1" t="e">
        <f t="shared" si="35"/>
        <v>#DIV/0!</v>
      </c>
      <c r="AG35" s="1" t="e">
        <f t="shared" si="36"/>
        <v>#DIV/0!</v>
      </c>
      <c r="AH35" s="1" t="e">
        <f t="shared" si="37"/>
        <v>#DIV/0!</v>
      </c>
      <c r="AI35" s="1" t="e">
        <f t="shared" si="38"/>
        <v>#DIV/0!</v>
      </c>
      <c r="AM35" s="45" t="e">
        <f t="shared" si="39"/>
        <v>#DIV/0!</v>
      </c>
      <c r="AN35" s="46" t="e">
        <f t="shared" si="40"/>
        <v>#DIV/0!</v>
      </c>
      <c r="AO35" s="45" t="e">
        <f t="shared" si="41"/>
        <v>#DIV/0!</v>
      </c>
      <c r="AP35" s="45" t="e">
        <f t="shared" si="42"/>
        <v>#DIV/0!</v>
      </c>
      <c r="AQ35" s="1" t="e">
        <f t="shared" si="43"/>
        <v>#DIV/0!</v>
      </c>
    </row>
    <row r="36" spans="1:43" ht="23.25" customHeight="1" x14ac:dyDescent="0.2">
      <c r="A36" s="42">
        <v>28</v>
      </c>
      <c r="B36" s="50">
        <f>'3.FORM SKP'!B39</f>
        <v>0</v>
      </c>
      <c r="C36" s="165">
        <f>'3.FORM SKP'!E39</f>
        <v>0</v>
      </c>
      <c r="D36" s="168">
        <f>'3.FORM SKP'!F39</f>
        <v>0</v>
      </c>
      <c r="E36" s="170">
        <f>'3.FORM SKP'!G39</f>
        <v>0</v>
      </c>
      <c r="F36" s="172">
        <f>'3.FORM SKP'!H39</f>
        <v>0</v>
      </c>
      <c r="G36" s="173" t="str">
        <f>'3.FORM SKP'!I39</f>
        <v>%</v>
      </c>
      <c r="H36" s="168">
        <f>'3.FORM SKP'!J39</f>
        <v>0</v>
      </c>
      <c r="I36" s="176">
        <f>'3.FORM SKP'!K39</f>
        <v>0</v>
      </c>
      <c r="J36" s="52">
        <f>'3.FORM SKP'!L39</f>
        <v>0</v>
      </c>
      <c r="K36" s="165">
        <f>L36*'3.FORM SKP'!D39</f>
        <v>0</v>
      </c>
      <c r="L36" s="169">
        <v>0</v>
      </c>
      <c r="M36" s="171">
        <f t="shared" si="22"/>
        <v>0</v>
      </c>
      <c r="N36" s="172">
        <v>0</v>
      </c>
      <c r="O36" s="174" t="s">
        <v>117</v>
      </c>
      <c r="P36" s="169">
        <v>12</v>
      </c>
      <c r="Q36" s="177">
        <f t="shared" si="23"/>
        <v>0</v>
      </c>
      <c r="R36" s="91"/>
      <c r="S36" s="43" t="e">
        <f t="shared" si="24"/>
        <v>#DIV/0!</v>
      </c>
      <c r="T36" s="49" t="e">
        <f t="shared" si="25"/>
        <v>#DIV/0!</v>
      </c>
      <c r="V36" s="1">
        <f t="shared" si="26"/>
        <v>0</v>
      </c>
      <c r="W36" s="1">
        <f t="shared" si="27"/>
        <v>0</v>
      </c>
      <c r="Y36" s="1" t="e">
        <f t="shared" si="28"/>
        <v>#DIV/0!</v>
      </c>
      <c r="Z36" s="44" t="e">
        <f t="shared" si="29"/>
        <v>#DIV/0!</v>
      </c>
      <c r="AA36" s="1" t="e">
        <f t="shared" si="30"/>
        <v>#DIV/0!</v>
      </c>
      <c r="AB36" s="1" t="e">
        <f t="shared" si="31"/>
        <v>#DIV/0!</v>
      </c>
      <c r="AC36" s="45" t="e">
        <f t="shared" si="32"/>
        <v>#DIV/0!</v>
      </c>
      <c r="AD36" s="45" t="e">
        <f t="shared" si="33"/>
        <v>#DIV/0!</v>
      </c>
      <c r="AE36" s="1" t="e">
        <f t="shared" si="34"/>
        <v>#DIV/0!</v>
      </c>
      <c r="AF36" s="1" t="e">
        <f t="shared" si="35"/>
        <v>#DIV/0!</v>
      </c>
      <c r="AG36" s="1" t="e">
        <f t="shared" si="36"/>
        <v>#DIV/0!</v>
      </c>
      <c r="AH36" s="1" t="e">
        <f t="shared" si="37"/>
        <v>#DIV/0!</v>
      </c>
      <c r="AI36" s="1" t="e">
        <f t="shared" si="38"/>
        <v>#DIV/0!</v>
      </c>
      <c r="AM36" s="45" t="e">
        <f t="shared" si="39"/>
        <v>#DIV/0!</v>
      </c>
      <c r="AN36" s="46" t="e">
        <f t="shared" si="40"/>
        <v>#DIV/0!</v>
      </c>
      <c r="AO36" s="45" t="e">
        <f t="shared" si="41"/>
        <v>#DIV/0!</v>
      </c>
      <c r="AP36" s="45" t="e">
        <f t="shared" si="42"/>
        <v>#DIV/0!</v>
      </c>
      <c r="AQ36" s="1" t="e">
        <f t="shared" si="43"/>
        <v>#DIV/0!</v>
      </c>
    </row>
    <row r="37" spans="1:43" ht="23.25" customHeight="1" x14ac:dyDescent="0.2">
      <c r="A37" s="42">
        <v>29</v>
      </c>
      <c r="B37" s="50">
        <f>'3.FORM SKP'!B40</f>
        <v>0</v>
      </c>
      <c r="C37" s="165">
        <f>'3.FORM SKP'!E40</f>
        <v>0</v>
      </c>
      <c r="D37" s="168">
        <f>'3.FORM SKP'!F40</f>
        <v>0</v>
      </c>
      <c r="E37" s="170">
        <f>'3.FORM SKP'!G40</f>
        <v>0</v>
      </c>
      <c r="F37" s="172">
        <f>'3.FORM SKP'!H40</f>
        <v>0</v>
      </c>
      <c r="G37" s="173" t="str">
        <f>'3.FORM SKP'!I40</f>
        <v>%</v>
      </c>
      <c r="H37" s="168">
        <f>'3.FORM SKP'!J40</f>
        <v>0</v>
      </c>
      <c r="I37" s="176">
        <f>'3.FORM SKP'!K40</f>
        <v>0</v>
      </c>
      <c r="J37" s="52">
        <f>'3.FORM SKP'!L40</f>
        <v>0</v>
      </c>
      <c r="K37" s="165">
        <f>L37*'3.FORM SKP'!D40</f>
        <v>0</v>
      </c>
      <c r="L37" s="169">
        <v>0</v>
      </c>
      <c r="M37" s="171">
        <f t="shared" si="22"/>
        <v>0</v>
      </c>
      <c r="N37" s="172">
        <v>0</v>
      </c>
      <c r="O37" s="174" t="s">
        <v>117</v>
      </c>
      <c r="P37" s="169">
        <v>12</v>
      </c>
      <c r="Q37" s="177">
        <f t="shared" si="23"/>
        <v>0</v>
      </c>
      <c r="R37" s="91"/>
      <c r="S37" s="43" t="e">
        <f t="shared" si="24"/>
        <v>#DIV/0!</v>
      </c>
      <c r="T37" s="49" t="e">
        <f t="shared" si="25"/>
        <v>#DIV/0!</v>
      </c>
      <c r="V37" s="1">
        <f t="shared" si="26"/>
        <v>0</v>
      </c>
      <c r="W37" s="1">
        <f t="shared" si="27"/>
        <v>0</v>
      </c>
      <c r="Y37" s="1" t="e">
        <f t="shared" si="28"/>
        <v>#DIV/0!</v>
      </c>
      <c r="Z37" s="44" t="e">
        <f t="shared" si="29"/>
        <v>#DIV/0!</v>
      </c>
      <c r="AA37" s="1" t="e">
        <f t="shared" si="30"/>
        <v>#DIV/0!</v>
      </c>
      <c r="AB37" s="1" t="e">
        <f t="shared" si="31"/>
        <v>#DIV/0!</v>
      </c>
      <c r="AC37" s="45" t="e">
        <f t="shared" si="32"/>
        <v>#DIV/0!</v>
      </c>
      <c r="AD37" s="45" t="e">
        <f t="shared" si="33"/>
        <v>#DIV/0!</v>
      </c>
      <c r="AE37" s="1" t="e">
        <f t="shared" si="34"/>
        <v>#DIV/0!</v>
      </c>
      <c r="AF37" s="1" t="e">
        <f t="shared" si="35"/>
        <v>#DIV/0!</v>
      </c>
      <c r="AG37" s="1" t="e">
        <f t="shared" si="36"/>
        <v>#DIV/0!</v>
      </c>
      <c r="AH37" s="1" t="e">
        <f t="shared" si="37"/>
        <v>#DIV/0!</v>
      </c>
      <c r="AI37" s="1" t="e">
        <f t="shared" si="38"/>
        <v>#DIV/0!</v>
      </c>
      <c r="AM37" s="45" t="e">
        <f t="shared" si="39"/>
        <v>#DIV/0!</v>
      </c>
      <c r="AN37" s="46" t="e">
        <f t="shared" si="40"/>
        <v>#DIV/0!</v>
      </c>
      <c r="AO37" s="45" t="e">
        <f t="shared" si="41"/>
        <v>#DIV/0!</v>
      </c>
      <c r="AP37" s="45" t="e">
        <f t="shared" si="42"/>
        <v>#DIV/0!</v>
      </c>
      <c r="AQ37" s="1" t="e">
        <f t="shared" si="43"/>
        <v>#DIV/0!</v>
      </c>
    </row>
    <row r="38" spans="1:43" ht="23.25" customHeight="1" x14ac:dyDescent="0.2">
      <c r="A38" s="42">
        <v>30</v>
      </c>
      <c r="B38" s="50">
        <f>'3.FORM SKP'!B41</f>
        <v>0</v>
      </c>
      <c r="C38" s="165">
        <f>'3.FORM SKP'!E41</f>
        <v>0</v>
      </c>
      <c r="D38" s="168">
        <f>'3.FORM SKP'!F41</f>
        <v>0</v>
      </c>
      <c r="E38" s="170">
        <f>'3.FORM SKP'!G41</f>
        <v>0</v>
      </c>
      <c r="F38" s="172">
        <f>'3.FORM SKP'!H41</f>
        <v>0</v>
      </c>
      <c r="G38" s="173" t="str">
        <f>'3.FORM SKP'!I41</f>
        <v>%</v>
      </c>
      <c r="H38" s="168">
        <f>'3.FORM SKP'!J41</f>
        <v>0</v>
      </c>
      <c r="I38" s="176">
        <f>'3.FORM SKP'!K41</f>
        <v>0</v>
      </c>
      <c r="J38" s="52">
        <f>'3.FORM SKP'!L41</f>
        <v>0</v>
      </c>
      <c r="K38" s="165">
        <f>L38*'3.FORM SKP'!D41</f>
        <v>0</v>
      </c>
      <c r="L38" s="169">
        <v>0</v>
      </c>
      <c r="M38" s="171">
        <f t="shared" si="22"/>
        <v>0</v>
      </c>
      <c r="N38" s="172">
        <v>0</v>
      </c>
      <c r="O38" s="174" t="s">
        <v>117</v>
      </c>
      <c r="P38" s="169">
        <v>12</v>
      </c>
      <c r="Q38" s="177">
        <f t="shared" si="23"/>
        <v>0</v>
      </c>
      <c r="R38" s="91"/>
      <c r="S38" s="43" t="e">
        <f t="shared" si="24"/>
        <v>#DIV/0!</v>
      </c>
      <c r="T38" s="49" t="e">
        <f t="shared" si="25"/>
        <v>#DIV/0!</v>
      </c>
      <c r="V38" s="1">
        <f t="shared" si="26"/>
        <v>0</v>
      </c>
      <c r="W38" s="1">
        <f t="shared" si="27"/>
        <v>0</v>
      </c>
      <c r="Y38" s="1" t="e">
        <f t="shared" si="28"/>
        <v>#DIV/0!</v>
      </c>
      <c r="Z38" s="44" t="e">
        <f t="shared" si="29"/>
        <v>#DIV/0!</v>
      </c>
      <c r="AA38" s="1" t="e">
        <f t="shared" si="30"/>
        <v>#DIV/0!</v>
      </c>
      <c r="AB38" s="1" t="e">
        <f t="shared" si="31"/>
        <v>#DIV/0!</v>
      </c>
      <c r="AC38" s="45" t="e">
        <f t="shared" si="32"/>
        <v>#DIV/0!</v>
      </c>
      <c r="AD38" s="45" t="e">
        <f t="shared" si="33"/>
        <v>#DIV/0!</v>
      </c>
      <c r="AE38" s="1" t="e">
        <f t="shared" si="34"/>
        <v>#DIV/0!</v>
      </c>
      <c r="AF38" s="1" t="e">
        <f t="shared" si="35"/>
        <v>#DIV/0!</v>
      </c>
      <c r="AG38" s="1" t="e">
        <f t="shared" si="36"/>
        <v>#DIV/0!</v>
      </c>
      <c r="AH38" s="1" t="e">
        <f t="shared" si="37"/>
        <v>#DIV/0!</v>
      </c>
      <c r="AI38" s="1" t="e">
        <f t="shared" si="38"/>
        <v>#DIV/0!</v>
      </c>
      <c r="AM38" s="45" t="e">
        <f t="shared" si="39"/>
        <v>#DIV/0!</v>
      </c>
      <c r="AN38" s="46" t="e">
        <f t="shared" si="40"/>
        <v>#DIV/0!</v>
      </c>
      <c r="AO38" s="45" t="e">
        <f t="shared" si="41"/>
        <v>#DIV/0!</v>
      </c>
      <c r="AP38" s="45" t="e">
        <f t="shared" si="42"/>
        <v>#DIV/0!</v>
      </c>
      <c r="AQ38" s="1" t="e">
        <f t="shared" si="43"/>
        <v>#DIV/0!</v>
      </c>
    </row>
    <row r="39" spans="1:43" ht="23.25" customHeight="1" x14ac:dyDescent="0.2">
      <c r="A39" s="42">
        <v>31</v>
      </c>
      <c r="B39" s="50">
        <f>'3.FORM SKP'!B42</f>
        <v>0</v>
      </c>
      <c r="C39" s="165">
        <f>'3.FORM SKP'!E42</f>
        <v>0</v>
      </c>
      <c r="D39" s="168">
        <f>'3.FORM SKP'!F42</f>
        <v>0</v>
      </c>
      <c r="E39" s="170">
        <f>'3.FORM SKP'!G42</f>
        <v>0</v>
      </c>
      <c r="F39" s="172">
        <f>'3.FORM SKP'!H42</f>
        <v>0</v>
      </c>
      <c r="G39" s="173" t="str">
        <f>'3.FORM SKP'!I42</f>
        <v>%</v>
      </c>
      <c r="H39" s="168">
        <f>'3.FORM SKP'!J42</f>
        <v>0</v>
      </c>
      <c r="I39" s="176">
        <f>'3.FORM SKP'!K42</f>
        <v>0</v>
      </c>
      <c r="J39" s="52">
        <f>'3.FORM SKP'!L42</f>
        <v>0</v>
      </c>
      <c r="K39" s="165">
        <f>L39*'3.FORM SKP'!D42</f>
        <v>0</v>
      </c>
      <c r="L39" s="169">
        <v>0</v>
      </c>
      <c r="M39" s="171">
        <f t="shared" si="22"/>
        <v>0</v>
      </c>
      <c r="N39" s="172">
        <v>0</v>
      </c>
      <c r="O39" s="174" t="s">
        <v>117</v>
      </c>
      <c r="P39" s="169">
        <v>12</v>
      </c>
      <c r="Q39" s="177">
        <f t="shared" si="23"/>
        <v>0</v>
      </c>
      <c r="R39" s="91"/>
      <c r="S39" s="43" t="e">
        <f t="shared" si="24"/>
        <v>#DIV/0!</v>
      </c>
      <c r="T39" s="49" t="e">
        <f t="shared" si="25"/>
        <v>#DIV/0!</v>
      </c>
      <c r="V39" s="1">
        <f t="shared" si="26"/>
        <v>0</v>
      </c>
      <c r="W39" s="1">
        <f t="shared" si="27"/>
        <v>0</v>
      </c>
      <c r="Y39" s="1" t="e">
        <f t="shared" si="28"/>
        <v>#DIV/0!</v>
      </c>
      <c r="Z39" s="44" t="e">
        <f t="shared" si="29"/>
        <v>#DIV/0!</v>
      </c>
      <c r="AA39" s="1" t="e">
        <f t="shared" si="30"/>
        <v>#DIV/0!</v>
      </c>
      <c r="AB39" s="1" t="e">
        <f t="shared" si="31"/>
        <v>#DIV/0!</v>
      </c>
      <c r="AC39" s="45" t="e">
        <f t="shared" si="32"/>
        <v>#DIV/0!</v>
      </c>
      <c r="AD39" s="45" t="e">
        <f t="shared" si="33"/>
        <v>#DIV/0!</v>
      </c>
      <c r="AE39" s="1" t="e">
        <f t="shared" si="34"/>
        <v>#DIV/0!</v>
      </c>
      <c r="AF39" s="1" t="e">
        <f t="shared" si="35"/>
        <v>#DIV/0!</v>
      </c>
      <c r="AG39" s="1" t="e">
        <f t="shared" si="36"/>
        <v>#DIV/0!</v>
      </c>
      <c r="AH39" s="1" t="e">
        <f t="shared" si="37"/>
        <v>#DIV/0!</v>
      </c>
      <c r="AI39" s="1" t="e">
        <f t="shared" si="38"/>
        <v>#DIV/0!</v>
      </c>
      <c r="AM39" s="45" t="e">
        <f t="shared" si="39"/>
        <v>#DIV/0!</v>
      </c>
      <c r="AN39" s="46" t="e">
        <f t="shared" si="40"/>
        <v>#DIV/0!</v>
      </c>
      <c r="AO39" s="45" t="e">
        <f t="shared" si="41"/>
        <v>#DIV/0!</v>
      </c>
      <c r="AP39" s="45" t="e">
        <f t="shared" si="42"/>
        <v>#DIV/0!</v>
      </c>
      <c r="AQ39" s="1" t="e">
        <f t="shared" si="43"/>
        <v>#DIV/0!</v>
      </c>
    </row>
    <row r="40" spans="1:43" ht="23.25" customHeight="1" x14ac:dyDescent="0.2">
      <c r="A40" s="42">
        <v>32</v>
      </c>
      <c r="B40" s="50">
        <f>'3.FORM SKP'!B43</f>
        <v>0</v>
      </c>
      <c r="C40" s="165">
        <f>'3.FORM SKP'!E43</f>
        <v>0</v>
      </c>
      <c r="D40" s="168">
        <f>'3.FORM SKP'!F43</f>
        <v>0</v>
      </c>
      <c r="E40" s="170">
        <f>'3.FORM SKP'!G43</f>
        <v>0</v>
      </c>
      <c r="F40" s="172">
        <f>'3.FORM SKP'!H43</f>
        <v>0</v>
      </c>
      <c r="G40" s="173" t="str">
        <f>'3.FORM SKP'!I43</f>
        <v>%</v>
      </c>
      <c r="H40" s="168">
        <f>'3.FORM SKP'!J43</f>
        <v>0</v>
      </c>
      <c r="I40" s="176">
        <f>'3.FORM SKP'!K43</f>
        <v>0</v>
      </c>
      <c r="J40" s="52">
        <f>'3.FORM SKP'!L43</f>
        <v>0</v>
      </c>
      <c r="K40" s="165">
        <f>L40*'3.FORM SKP'!D43</f>
        <v>0</v>
      </c>
      <c r="L40" s="169">
        <v>0</v>
      </c>
      <c r="M40" s="171">
        <f t="shared" si="22"/>
        <v>0</v>
      </c>
      <c r="N40" s="172">
        <v>0</v>
      </c>
      <c r="O40" s="174" t="s">
        <v>117</v>
      </c>
      <c r="P40" s="169">
        <v>12</v>
      </c>
      <c r="Q40" s="177">
        <f t="shared" si="23"/>
        <v>0</v>
      </c>
      <c r="R40" s="91"/>
      <c r="S40" s="43" t="e">
        <f t="shared" si="24"/>
        <v>#DIV/0!</v>
      </c>
      <c r="T40" s="49" t="e">
        <f t="shared" si="25"/>
        <v>#DIV/0!</v>
      </c>
      <c r="V40" s="1">
        <f t="shared" si="26"/>
        <v>0</v>
      </c>
      <c r="W40" s="1">
        <f t="shared" si="27"/>
        <v>0</v>
      </c>
      <c r="Y40" s="1" t="e">
        <f t="shared" si="28"/>
        <v>#DIV/0!</v>
      </c>
      <c r="Z40" s="44" t="e">
        <f t="shared" si="29"/>
        <v>#DIV/0!</v>
      </c>
      <c r="AA40" s="1" t="e">
        <f t="shared" si="30"/>
        <v>#DIV/0!</v>
      </c>
      <c r="AB40" s="1" t="e">
        <f t="shared" si="31"/>
        <v>#DIV/0!</v>
      </c>
      <c r="AC40" s="45" t="e">
        <f t="shared" si="32"/>
        <v>#DIV/0!</v>
      </c>
      <c r="AD40" s="45" t="e">
        <f t="shared" si="33"/>
        <v>#DIV/0!</v>
      </c>
      <c r="AE40" s="1" t="e">
        <f t="shared" si="34"/>
        <v>#DIV/0!</v>
      </c>
      <c r="AF40" s="1" t="e">
        <f t="shared" si="35"/>
        <v>#DIV/0!</v>
      </c>
      <c r="AG40" s="1" t="e">
        <f t="shared" si="36"/>
        <v>#DIV/0!</v>
      </c>
      <c r="AH40" s="1" t="e">
        <f t="shared" si="37"/>
        <v>#DIV/0!</v>
      </c>
      <c r="AI40" s="1" t="e">
        <f t="shared" si="38"/>
        <v>#DIV/0!</v>
      </c>
      <c r="AM40" s="45" t="e">
        <f t="shared" si="39"/>
        <v>#DIV/0!</v>
      </c>
      <c r="AN40" s="46" t="e">
        <f t="shared" si="40"/>
        <v>#DIV/0!</v>
      </c>
      <c r="AO40" s="45" t="e">
        <f t="shared" si="41"/>
        <v>#DIV/0!</v>
      </c>
      <c r="AP40" s="45" t="e">
        <f t="shared" si="42"/>
        <v>#DIV/0!</v>
      </c>
      <c r="AQ40" s="1" t="e">
        <f t="shared" si="43"/>
        <v>#DIV/0!</v>
      </c>
    </row>
    <row r="41" spans="1:43" ht="23.25" customHeight="1" x14ac:dyDescent="0.2">
      <c r="A41" s="42">
        <v>33</v>
      </c>
      <c r="B41" s="50">
        <f>'3.FORM SKP'!B44</f>
        <v>0</v>
      </c>
      <c r="C41" s="165">
        <f>'3.FORM SKP'!E44</f>
        <v>0</v>
      </c>
      <c r="D41" s="168">
        <f>'3.FORM SKP'!F44</f>
        <v>0</v>
      </c>
      <c r="E41" s="170">
        <f>'3.FORM SKP'!G44</f>
        <v>0</v>
      </c>
      <c r="F41" s="172">
        <f>'3.FORM SKP'!H44</f>
        <v>0</v>
      </c>
      <c r="G41" s="173" t="str">
        <f>'3.FORM SKP'!I44</f>
        <v>%</v>
      </c>
      <c r="H41" s="168">
        <f>'3.FORM SKP'!J44</f>
        <v>0</v>
      </c>
      <c r="I41" s="176">
        <f>'3.FORM SKP'!K44</f>
        <v>0</v>
      </c>
      <c r="J41" s="52">
        <f>'3.FORM SKP'!L44</f>
        <v>0</v>
      </c>
      <c r="K41" s="165">
        <f>L41*'3.FORM SKP'!D44</f>
        <v>0</v>
      </c>
      <c r="L41" s="169">
        <v>0</v>
      </c>
      <c r="M41" s="171">
        <f t="shared" si="22"/>
        <v>0</v>
      </c>
      <c r="N41" s="172">
        <v>0</v>
      </c>
      <c r="O41" s="174" t="s">
        <v>117</v>
      </c>
      <c r="P41" s="169">
        <v>12</v>
      </c>
      <c r="Q41" s="177">
        <f t="shared" si="23"/>
        <v>0</v>
      </c>
      <c r="R41" s="91"/>
      <c r="S41" s="43" t="e">
        <f t="shared" si="24"/>
        <v>#DIV/0!</v>
      </c>
      <c r="T41" s="49" t="e">
        <f t="shared" si="25"/>
        <v>#DIV/0!</v>
      </c>
      <c r="V41" s="1">
        <f t="shared" si="26"/>
        <v>0</v>
      </c>
      <c r="W41" s="1">
        <f t="shared" si="27"/>
        <v>0</v>
      </c>
      <c r="Y41" s="1" t="e">
        <f t="shared" si="28"/>
        <v>#DIV/0!</v>
      </c>
      <c r="Z41" s="44" t="e">
        <f t="shared" si="29"/>
        <v>#DIV/0!</v>
      </c>
      <c r="AA41" s="1" t="e">
        <f t="shared" si="30"/>
        <v>#DIV/0!</v>
      </c>
      <c r="AB41" s="1" t="e">
        <f t="shared" si="31"/>
        <v>#DIV/0!</v>
      </c>
      <c r="AC41" s="45" t="e">
        <f t="shared" si="32"/>
        <v>#DIV/0!</v>
      </c>
      <c r="AD41" s="45" t="e">
        <f t="shared" si="33"/>
        <v>#DIV/0!</v>
      </c>
      <c r="AE41" s="1" t="e">
        <f t="shared" si="34"/>
        <v>#DIV/0!</v>
      </c>
      <c r="AF41" s="1" t="e">
        <f t="shared" si="35"/>
        <v>#DIV/0!</v>
      </c>
      <c r="AG41" s="1" t="e">
        <f t="shared" si="36"/>
        <v>#DIV/0!</v>
      </c>
      <c r="AH41" s="1" t="e">
        <f t="shared" si="37"/>
        <v>#DIV/0!</v>
      </c>
      <c r="AI41" s="1" t="e">
        <f t="shared" si="38"/>
        <v>#DIV/0!</v>
      </c>
      <c r="AM41" s="45" t="e">
        <f t="shared" si="39"/>
        <v>#DIV/0!</v>
      </c>
      <c r="AN41" s="46" t="e">
        <f t="shared" si="40"/>
        <v>#DIV/0!</v>
      </c>
      <c r="AO41" s="45" t="e">
        <f t="shared" si="41"/>
        <v>#DIV/0!</v>
      </c>
      <c r="AP41" s="45" t="e">
        <f t="shared" si="42"/>
        <v>#DIV/0!</v>
      </c>
      <c r="AQ41" s="1" t="e">
        <f t="shared" si="43"/>
        <v>#DIV/0!</v>
      </c>
    </row>
    <row r="42" spans="1:43" ht="23.25" customHeight="1" x14ac:dyDescent="0.2">
      <c r="A42" s="42">
        <v>34</v>
      </c>
      <c r="B42" s="50">
        <f>'3.FORM SKP'!B45</f>
        <v>0</v>
      </c>
      <c r="C42" s="165">
        <f>'3.FORM SKP'!E45</f>
        <v>0</v>
      </c>
      <c r="D42" s="168">
        <f>'3.FORM SKP'!F45</f>
        <v>0</v>
      </c>
      <c r="E42" s="170">
        <f>'3.FORM SKP'!G45</f>
        <v>0</v>
      </c>
      <c r="F42" s="172">
        <f>'3.FORM SKP'!H45</f>
        <v>0</v>
      </c>
      <c r="G42" s="173" t="str">
        <f>'3.FORM SKP'!I45</f>
        <v>%</v>
      </c>
      <c r="H42" s="168">
        <f>'3.FORM SKP'!J45</f>
        <v>0</v>
      </c>
      <c r="I42" s="176">
        <f>'3.FORM SKP'!K45</f>
        <v>0</v>
      </c>
      <c r="J42" s="52">
        <f>'3.FORM SKP'!L45</f>
        <v>0</v>
      </c>
      <c r="K42" s="165">
        <f>L42*'3.FORM SKP'!D45</f>
        <v>0</v>
      </c>
      <c r="L42" s="169">
        <v>0</v>
      </c>
      <c r="M42" s="171">
        <f t="shared" si="22"/>
        <v>0</v>
      </c>
      <c r="N42" s="172">
        <v>0</v>
      </c>
      <c r="O42" s="174" t="s">
        <v>117</v>
      </c>
      <c r="P42" s="169">
        <v>12</v>
      </c>
      <c r="Q42" s="177">
        <f t="shared" si="23"/>
        <v>0</v>
      </c>
      <c r="R42" s="91"/>
      <c r="S42" s="43" t="e">
        <f t="shared" si="24"/>
        <v>#DIV/0!</v>
      </c>
      <c r="T42" s="49" t="e">
        <f t="shared" si="25"/>
        <v>#DIV/0!</v>
      </c>
      <c r="V42" s="1">
        <f t="shared" si="26"/>
        <v>0</v>
      </c>
      <c r="W42" s="1">
        <f t="shared" si="27"/>
        <v>0</v>
      </c>
      <c r="Y42" s="1" t="e">
        <f t="shared" si="28"/>
        <v>#DIV/0!</v>
      </c>
      <c r="Z42" s="44" t="e">
        <f t="shared" si="29"/>
        <v>#DIV/0!</v>
      </c>
      <c r="AA42" s="1" t="e">
        <f t="shared" si="30"/>
        <v>#DIV/0!</v>
      </c>
      <c r="AB42" s="1" t="e">
        <f t="shared" si="31"/>
        <v>#DIV/0!</v>
      </c>
      <c r="AC42" s="45" t="e">
        <f t="shared" si="32"/>
        <v>#DIV/0!</v>
      </c>
      <c r="AD42" s="45" t="e">
        <f t="shared" si="33"/>
        <v>#DIV/0!</v>
      </c>
      <c r="AE42" s="1" t="e">
        <f t="shared" si="34"/>
        <v>#DIV/0!</v>
      </c>
      <c r="AF42" s="1" t="e">
        <f t="shared" si="35"/>
        <v>#DIV/0!</v>
      </c>
      <c r="AG42" s="1" t="e">
        <f t="shared" si="36"/>
        <v>#DIV/0!</v>
      </c>
      <c r="AH42" s="1" t="e">
        <f t="shared" si="37"/>
        <v>#DIV/0!</v>
      </c>
      <c r="AI42" s="1" t="e">
        <f t="shared" si="38"/>
        <v>#DIV/0!</v>
      </c>
      <c r="AM42" s="45" t="e">
        <f t="shared" si="39"/>
        <v>#DIV/0!</v>
      </c>
      <c r="AN42" s="46" t="e">
        <f t="shared" si="40"/>
        <v>#DIV/0!</v>
      </c>
      <c r="AO42" s="45" t="e">
        <f t="shared" si="41"/>
        <v>#DIV/0!</v>
      </c>
      <c r="AP42" s="45" t="e">
        <f t="shared" si="42"/>
        <v>#DIV/0!</v>
      </c>
      <c r="AQ42" s="1" t="e">
        <f t="shared" si="43"/>
        <v>#DIV/0!</v>
      </c>
    </row>
    <row r="43" spans="1:43" ht="23.25" customHeight="1" x14ac:dyDescent="0.2">
      <c r="A43" s="42">
        <v>35</v>
      </c>
      <c r="B43" s="50">
        <f>'3.FORM SKP'!B46</f>
        <v>0</v>
      </c>
      <c r="C43" s="165">
        <f>'3.FORM SKP'!E46</f>
        <v>0</v>
      </c>
      <c r="D43" s="168">
        <f>'3.FORM SKP'!F46</f>
        <v>0</v>
      </c>
      <c r="E43" s="170">
        <f>'3.FORM SKP'!G46</f>
        <v>0</v>
      </c>
      <c r="F43" s="172">
        <f>'3.FORM SKP'!H46</f>
        <v>0</v>
      </c>
      <c r="G43" s="173" t="str">
        <f>'3.FORM SKP'!I46</f>
        <v>%</v>
      </c>
      <c r="H43" s="168">
        <f>'3.FORM SKP'!J46</f>
        <v>0</v>
      </c>
      <c r="I43" s="176">
        <f>'3.FORM SKP'!K46</f>
        <v>0</v>
      </c>
      <c r="J43" s="52">
        <f>'3.FORM SKP'!L46</f>
        <v>0</v>
      </c>
      <c r="K43" s="165">
        <f>L43*'3.FORM SKP'!D46</f>
        <v>0</v>
      </c>
      <c r="L43" s="169">
        <v>0</v>
      </c>
      <c r="M43" s="171">
        <f t="shared" si="22"/>
        <v>0</v>
      </c>
      <c r="N43" s="172">
        <v>0</v>
      </c>
      <c r="O43" s="174" t="s">
        <v>117</v>
      </c>
      <c r="P43" s="169">
        <v>12</v>
      </c>
      <c r="Q43" s="177">
        <f t="shared" si="23"/>
        <v>0</v>
      </c>
      <c r="R43" s="91"/>
      <c r="S43" s="43" t="e">
        <f t="shared" si="24"/>
        <v>#DIV/0!</v>
      </c>
      <c r="T43" s="49" t="e">
        <f t="shared" si="25"/>
        <v>#DIV/0!</v>
      </c>
      <c r="V43" s="1">
        <f t="shared" si="26"/>
        <v>0</v>
      </c>
      <c r="W43" s="1">
        <f t="shared" si="27"/>
        <v>0</v>
      </c>
      <c r="Y43" s="1" t="e">
        <f t="shared" si="28"/>
        <v>#DIV/0!</v>
      </c>
      <c r="Z43" s="44" t="e">
        <f t="shared" si="29"/>
        <v>#DIV/0!</v>
      </c>
      <c r="AA43" s="1" t="e">
        <f t="shared" si="30"/>
        <v>#DIV/0!</v>
      </c>
      <c r="AB43" s="1" t="e">
        <f t="shared" si="31"/>
        <v>#DIV/0!</v>
      </c>
      <c r="AC43" s="45" t="e">
        <f t="shared" si="32"/>
        <v>#DIV/0!</v>
      </c>
      <c r="AD43" s="45" t="e">
        <f t="shared" si="33"/>
        <v>#DIV/0!</v>
      </c>
      <c r="AE43" s="1" t="e">
        <f t="shared" si="34"/>
        <v>#DIV/0!</v>
      </c>
      <c r="AF43" s="1" t="e">
        <f t="shared" si="35"/>
        <v>#DIV/0!</v>
      </c>
      <c r="AG43" s="1" t="e">
        <f t="shared" si="36"/>
        <v>#DIV/0!</v>
      </c>
      <c r="AH43" s="1" t="e">
        <f t="shared" si="37"/>
        <v>#DIV/0!</v>
      </c>
      <c r="AI43" s="1" t="e">
        <f t="shared" si="38"/>
        <v>#DIV/0!</v>
      </c>
      <c r="AM43" s="45" t="e">
        <f t="shared" si="39"/>
        <v>#DIV/0!</v>
      </c>
      <c r="AN43" s="46" t="e">
        <f t="shared" si="40"/>
        <v>#DIV/0!</v>
      </c>
      <c r="AO43" s="45" t="e">
        <f t="shared" si="41"/>
        <v>#DIV/0!</v>
      </c>
      <c r="AP43" s="45" t="e">
        <f t="shared" si="42"/>
        <v>#DIV/0!</v>
      </c>
      <c r="AQ43" s="1" t="e">
        <f t="shared" si="43"/>
        <v>#DIV/0!</v>
      </c>
    </row>
    <row r="44" spans="1:43" ht="23.25" customHeight="1" x14ac:dyDescent="0.2">
      <c r="A44" s="42">
        <v>36</v>
      </c>
      <c r="B44" s="50">
        <f>'3.FORM SKP'!B47</f>
        <v>0</v>
      </c>
      <c r="C44" s="165">
        <f>'3.FORM SKP'!E47</f>
        <v>0</v>
      </c>
      <c r="D44" s="168">
        <f>'3.FORM SKP'!F47</f>
        <v>0</v>
      </c>
      <c r="E44" s="170">
        <f>'3.FORM SKP'!G47</f>
        <v>0</v>
      </c>
      <c r="F44" s="172">
        <f>'3.FORM SKP'!H47</f>
        <v>0</v>
      </c>
      <c r="G44" s="173" t="str">
        <f>'3.FORM SKP'!I47</f>
        <v>%</v>
      </c>
      <c r="H44" s="168">
        <f>'3.FORM SKP'!J47</f>
        <v>0</v>
      </c>
      <c r="I44" s="176">
        <f>'3.FORM SKP'!K47</f>
        <v>0</v>
      </c>
      <c r="J44" s="52">
        <f>'3.FORM SKP'!L47</f>
        <v>0</v>
      </c>
      <c r="K44" s="165">
        <f>L44*'3.FORM SKP'!D47</f>
        <v>0</v>
      </c>
      <c r="L44" s="169">
        <v>0</v>
      </c>
      <c r="M44" s="171">
        <f t="shared" si="22"/>
        <v>0</v>
      </c>
      <c r="N44" s="172">
        <v>0</v>
      </c>
      <c r="O44" s="174" t="s">
        <v>117</v>
      </c>
      <c r="P44" s="169">
        <v>12</v>
      </c>
      <c r="Q44" s="177">
        <f t="shared" si="23"/>
        <v>0</v>
      </c>
      <c r="R44" s="91"/>
      <c r="S44" s="43" t="e">
        <f t="shared" si="24"/>
        <v>#DIV/0!</v>
      </c>
      <c r="T44" s="49" t="e">
        <f t="shared" si="25"/>
        <v>#DIV/0!</v>
      </c>
      <c r="V44" s="1">
        <f t="shared" si="26"/>
        <v>0</v>
      </c>
      <c r="W44" s="1">
        <f t="shared" si="27"/>
        <v>0</v>
      </c>
      <c r="Y44" s="1" t="e">
        <f t="shared" si="28"/>
        <v>#DIV/0!</v>
      </c>
      <c r="Z44" s="44" t="e">
        <f t="shared" si="29"/>
        <v>#DIV/0!</v>
      </c>
      <c r="AA44" s="1" t="e">
        <f t="shared" si="30"/>
        <v>#DIV/0!</v>
      </c>
      <c r="AB44" s="1" t="e">
        <f t="shared" si="31"/>
        <v>#DIV/0!</v>
      </c>
      <c r="AC44" s="45" t="e">
        <f t="shared" si="32"/>
        <v>#DIV/0!</v>
      </c>
      <c r="AD44" s="45" t="e">
        <f t="shared" si="33"/>
        <v>#DIV/0!</v>
      </c>
      <c r="AE44" s="1" t="e">
        <f t="shared" si="34"/>
        <v>#DIV/0!</v>
      </c>
      <c r="AF44" s="1" t="e">
        <f t="shared" si="35"/>
        <v>#DIV/0!</v>
      </c>
      <c r="AG44" s="1" t="e">
        <f t="shared" si="36"/>
        <v>#DIV/0!</v>
      </c>
      <c r="AH44" s="1" t="e">
        <f t="shared" si="37"/>
        <v>#DIV/0!</v>
      </c>
      <c r="AI44" s="1" t="e">
        <f t="shared" si="38"/>
        <v>#DIV/0!</v>
      </c>
      <c r="AM44" s="45" t="e">
        <f t="shared" si="39"/>
        <v>#DIV/0!</v>
      </c>
      <c r="AN44" s="46" t="e">
        <f t="shared" si="40"/>
        <v>#DIV/0!</v>
      </c>
      <c r="AO44" s="45" t="e">
        <f t="shared" si="41"/>
        <v>#DIV/0!</v>
      </c>
      <c r="AP44" s="45" t="e">
        <f t="shared" si="42"/>
        <v>#DIV/0!</v>
      </c>
      <c r="AQ44" s="1" t="e">
        <f t="shared" si="43"/>
        <v>#DIV/0!</v>
      </c>
    </row>
    <row r="45" spans="1:43" ht="23.25" customHeight="1" x14ac:dyDescent="0.2">
      <c r="A45" s="42">
        <v>37</v>
      </c>
      <c r="B45" s="50">
        <f>'3.FORM SKP'!B48</f>
        <v>0</v>
      </c>
      <c r="C45" s="165">
        <f>'3.FORM SKP'!E48</f>
        <v>0</v>
      </c>
      <c r="D45" s="168">
        <f>'3.FORM SKP'!F48</f>
        <v>0</v>
      </c>
      <c r="E45" s="170">
        <f>'3.FORM SKP'!G48</f>
        <v>0</v>
      </c>
      <c r="F45" s="172">
        <f>'3.FORM SKP'!H48</f>
        <v>0</v>
      </c>
      <c r="G45" s="173" t="str">
        <f>'3.FORM SKP'!I48</f>
        <v>%</v>
      </c>
      <c r="H45" s="168">
        <f>'3.FORM SKP'!J48</f>
        <v>0</v>
      </c>
      <c r="I45" s="176">
        <f>'3.FORM SKP'!K48</f>
        <v>0</v>
      </c>
      <c r="J45" s="52">
        <f>'3.FORM SKP'!L48</f>
        <v>0</v>
      </c>
      <c r="K45" s="165">
        <f>L45*'3.FORM SKP'!D48</f>
        <v>0</v>
      </c>
      <c r="L45" s="169">
        <v>0</v>
      </c>
      <c r="M45" s="171">
        <f t="shared" si="22"/>
        <v>0</v>
      </c>
      <c r="N45" s="172">
        <v>0</v>
      </c>
      <c r="O45" s="174" t="s">
        <v>117</v>
      </c>
      <c r="P45" s="169">
        <v>12</v>
      </c>
      <c r="Q45" s="177">
        <f t="shared" si="23"/>
        <v>0</v>
      </c>
      <c r="R45" s="91"/>
      <c r="S45" s="43" t="e">
        <f t="shared" si="24"/>
        <v>#DIV/0!</v>
      </c>
      <c r="T45" s="49" t="e">
        <f t="shared" si="25"/>
        <v>#DIV/0!</v>
      </c>
      <c r="V45" s="1">
        <f t="shared" si="26"/>
        <v>0</v>
      </c>
      <c r="W45" s="1">
        <f t="shared" si="27"/>
        <v>0</v>
      </c>
      <c r="Y45" s="1" t="e">
        <f t="shared" si="28"/>
        <v>#DIV/0!</v>
      </c>
      <c r="Z45" s="44" t="e">
        <f t="shared" si="29"/>
        <v>#DIV/0!</v>
      </c>
      <c r="AA45" s="1" t="e">
        <f t="shared" si="30"/>
        <v>#DIV/0!</v>
      </c>
      <c r="AB45" s="1" t="e">
        <f t="shared" si="31"/>
        <v>#DIV/0!</v>
      </c>
      <c r="AC45" s="45" t="e">
        <f t="shared" si="32"/>
        <v>#DIV/0!</v>
      </c>
      <c r="AD45" s="45" t="e">
        <f t="shared" si="33"/>
        <v>#DIV/0!</v>
      </c>
      <c r="AE45" s="1" t="e">
        <f t="shared" si="34"/>
        <v>#DIV/0!</v>
      </c>
      <c r="AF45" s="1" t="e">
        <f t="shared" si="35"/>
        <v>#DIV/0!</v>
      </c>
      <c r="AG45" s="1" t="e">
        <f t="shared" si="36"/>
        <v>#DIV/0!</v>
      </c>
      <c r="AH45" s="1" t="e">
        <f t="shared" si="37"/>
        <v>#DIV/0!</v>
      </c>
      <c r="AI45" s="1" t="e">
        <f t="shared" si="38"/>
        <v>#DIV/0!</v>
      </c>
      <c r="AM45" s="45" t="e">
        <f t="shared" si="39"/>
        <v>#DIV/0!</v>
      </c>
      <c r="AN45" s="46" t="e">
        <f t="shared" si="40"/>
        <v>#DIV/0!</v>
      </c>
      <c r="AO45" s="45" t="e">
        <f t="shared" si="41"/>
        <v>#DIV/0!</v>
      </c>
      <c r="AP45" s="45" t="e">
        <f t="shared" si="42"/>
        <v>#DIV/0!</v>
      </c>
      <c r="AQ45" s="1" t="e">
        <f t="shared" si="43"/>
        <v>#DIV/0!</v>
      </c>
    </row>
    <row r="46" spans="1:43" ht="23.25" customHeight="1" x14ac:dyDescent="0.2">
      <c r="A46" s="42">
        <v>38</v>
      </c>
      <c r="B46" s="50">
        <f>'3.FORM SKP'!B49</f>
        <v>0</v>
      </c>
      <c r="C46" s="165">
        <f>'3.FORM SKP'!E49</f>
        <v>0</v>
      </c>
      <c r="D46" s="168">
        <f>'3.FORM SKP'!F49</f>
        <v>0</v>
      </c>
      <c r="E46" s="170">
        <f>'3.FORM SKP'!G49</f>
        <v>0</v>
      </c>
      <c r="F46" s="172">
        <f>'3.FORM SKP'!H49</f>
        <v>0</v>
      </c>
      <c r="G46" s="173" t="str">
        <f>'3.FORM SKP'!I49</f>
        <v>%</v>
      </c>
      <c r="H46" s="168">
        <f>'3.FORM SKP'!J49</f>
        <v>0</v>
      </c>
      <c r="I46" s="176">
        <f>'3.FORM SKP'!K49</f>
        <v>0</v>
      </c>
      <c r="J46" s="52">
        <f>'3.FORM SKP'!L49</f>
        <v>0</v>
      </c>
      <c r="K46" s="165">
        <f>L46*'3.FORM SKP'!D49</f>
        <v>0</v>
      </c>
      <c r="L46" s="169">
        <v>0</v>
      </c>
      <c r="M46" s="171">
        <f t="shared" si="22"/>
        <v>0</v>
      </c>
      <c r="N46" s="172">
        <v>0</v>
      </c>
      <c r="O46" s="174" t="s">
        <v>117</v>
      </c>
      <c r="P46" s="169">
        <v>12</v>
      </c>
      <c r="Q46" s="177">
        <f t="shared" si="23"/>
        <v>0</v>
      </c>
      <c r="R46" s="91"/>
      <c r="S46" s="43" t="e">
        <f t="shared" si="24"/>
        <v>#DIV/0!</v>
      </c>
      <c r="T46" s="49" t="e">
        <f t="shared" si="25"/>
        <v>#DIV/0!</v>
      </c>
      <c r="V46" s="1">
        <f t="shared" si="26"/>
        <v>0</v>
      </c>
      <c r="W46" s="1">
        <f t="shared" si="27"/>
        <v>0</v>
      </c>
      <c r="Y46" s="1" t="e">
        <f t="shared" si="28"/>
        <v>#DIV/0!</v>
      </c>
      <c r="Z46" s="44" t="e">
        <f t="shared" si="29"/>
        <v>#DIV/0!</v>
      </c>
      <c r="AA46" s="1" t="e">
        <f t="shared" si="30"/>
        <v>#DIV/0!</v>
      </c>
      <c r="AB46" s="1" t="e">
        <f t="shared" si="31"/>
        <v>#DIV/0!</v>
      </c>
      <c r="AC46" s="45" t="e">
        <f t="shared" si="32"/>
        <v>#DIV/0!</v>
      </c>
      <c r="AD46" s="45" t="e">
        <f t="shared" si="33"/>
        <v>#DIV/0!</v>
      </c>
      <c r="AE46" s="1" t="e">
        <f t="shared" si="34"/>
        <v>#DIV/0!</v>
      </c>
      <c r="AF46" s="1" t="e">
        <f t="shared" si="35"/>
        <v>#DIV/0!</v>
      </c>
      <c r="AG46" s="1" t="e">
        <f t="shared" si="36"/>
        <v>#DIV/0!</v>
      </c>
      <c r="AH46" s="1" t="e">
        <f t="shared" si="37"/>
        <v>#DIV/0!</v>
      </c>
      <c r="AI46" s="1" t="e">
        <f t="shared" si="38"/>
        <v>#DIV/0!</v>
      </c>
      <c r="AM46" s="45" t="e">
        <f t="shared" si="39"/>
        <v>#DIV/0!</v>
      </c>
      <c r="AN46" s="46" t="e">
        <f t="shared" si="40"/>
        <v>#DIV/0!</v>
      </c>
      <c r="AO46" s="45" t="e">
        <f t="shared" si="41"/>
        <v>#DIV/0!</v>
      </c>
      <c r="AP46" s="45" t="e">
        <f t="shared" si="42"/>
        <v>#DIV/0!</v>
      </c>
      <c r="AQ46" s="1" t="e">
        <f t="shared" si="43"/>
        <v>#DIV/0!</v>
      </c>
    </row>
    <row r="47" spans="1:43" ht="23.25" customHeight="1" x14ac:dyDescent="0.2">
      <c r="A47" s="42">
        <v>39</v>
      </c>
      <c r="B47" s="50">
        <f>'3.FORM SKP'!B50</f>
        <v>0</v>
      </c>
      <c r="C47" s="165">
        <f>'3.FORM SKP'!E50</f>
        <v>0</v>
      </c>
      <c r="D47" s="168">
        <f>'3.FORM SKP'!F50</f>
        <v>0</v>
      </c>
      <c r="E47" s="170">
        <f>'3.FORM SKP'!G50</f>
        <v>0</v>
      </c>
      <c r="F47" s="172">
        <f>'3.FORM SKP'!H50</f>
        <v>0</v>
      </c>
      <c r="G47" s="173" t="str">
        <f>'3.FORM SKP'!I50</f>
        <v>%</v>
      </c>
      <c r="H47" s="168">
        <f>'3.FORM SKP'!J50</f>
        <v>0</v>
      </c>
      <c r="I47" s="176">
        <f>'3.FORM SKP'!K50</f>
        <v>0</v>
      </c>
      <c r="J47" s="52">
        <f>'3.FORM SKP'!L50</f>
        <v>0</v>
      </c>
      <c r="K47" s="165">
        <f>L47*'3.FORM SKP'!D50</f>
        <v>0</v>
      </c>
      <c r="L47" s="169">
        <v>0</v>
      </c>
      <c r="M47" s="171">
        <f t="shared" si="22"/>
        <v>0</v>
      </c>
      <c r="N47" s="172">
        <v>0</v>
      </c>
      <c r="O47" s="174" t="s">
        <v>117</v>
      </c>
      <c r="P47" s="169">
        <v>12</v>
      </c>
      <c r="Q47" s="177">
        <f t="shared" si="23"/>
        <v>0</v>
      </c>
      <c r="R47" s="91"/>
      <c r="S47" s="43" t="e">
        <f t="shared" si="24"/>
        <v>#DIV/0!</v>
      </c>
      <c r="T47" s="49" t="e">
        <f t="shared" si="25"/>
        <v>#DIV/0!</v>
      </c>
      <c r="V47" s="1">
        <f t="shared" si="26"/>
        <v>0</v>
      </c>
      <c r="W47" s="1">
        <f t="shared" si="27"/>
        <v>0</v>
      </c>
      <c r="Y47" s="1" t="e">
        <f t="shared" si="28"/>
        <v>#DIV/0!</v>
      </c>
      <c r="Z47" s="44" t="e">
        <f t="shared" si="29"/>
        <v>#DIV/0!</v>
      </c>
      <c r="AA47" s="1" t="e">
        <f t="shared" si="30"/>
        <v>#DIV/0!</v>
      </c>
      <c r="AB47" s="1" t="e">
        <f t="shared" si="31"/>
        <v>#DIV/0!</v>
      </c>
      <c r="AC47" s="45" t="e">
        <f t="shared" si="32"/>
        <v>#DIV/0!</v>
      </c>
      <c r="AD47" s="45" t="e">
        <f t="shared" si="33"/>
        <v>#DIV/0!</v>
      </c>
      <c r="AE47" s="1" t="e">
        <f t="shared" si="34"/>
        <v>#DIV/0!</v>
      </c>
      <c r="AF47" s="1" t="e">
        <f t="shared" si="35"/>
        <v>#DIV/0!</v>
      </c>
      <c r="AG47" s="1" t="e">
        <f t="shared" si="36"/>
        <v>#DIV/0!</v>
      </c>
      <c r="AH47" s="1" t="e">
        <f t="shared" si="37"/>
        <v>#DIV/0!</v>
      </c>
      <c r="AI47" s="1" t="e">
        <f t="shared" si="38"/>
        <v>#DIV/0!</v>
      </c>
      <c r="AM47" s="45" t="e">
        <f t="shared" si="39"/>
        <v>#DIV/0!</v>
      </c>
      <c r="AN47" s="46" t="e">
        <f t="shared" si="40"/>
        <v>#DIV/0!</v>
      </c>
      <c r="AO47" s="45" t="e">
        <f t="shared" si="41"/>
        <v>#DIV/0!</v>
      </c>
      <c r="AP47" s="45" t="e">
        <f t="shared" si="42"/>
        <v>#DIV/0!</v>
      </c>
      <c r="AQ47" s="1" t="e">
        <f t="shared" si="43"/>
        <v>#DIV/0!</v>
      </c>
    </row>
    <row r="48" spans="1:43" ht="23.25" customHeight="1" x14ac:dyDescent="0.2">
      <c r="A48" s="42">
        <v>40</v>
      </c>
      <c r="B48" s="50">
        <f>'3.FORM SKP'!B51</f>
        <v>0</v>
      </c>
      <c r="C48" s="165">
        <f>'3.FORM SKP'!E51</f>
        <v>0</v>
      </c>
      <c r="D48" s="168">
        <f>'3.FORM SKP'!F51</f>
        <v>0</v>
      </c>
      <c r="E48" s="170">
        <f>'3.FORM SKP'!G51</f>
        <v>0</v>
      </c>
      <c r="F48" s="172">
        <f>'3.FORM SKP'!H51</f>
        <v>0</v>
      </c>
      <c r="G48" s="173" t="str">
        <f>'3.FORM SKP'!I51</f>
        <v>%</v>
      </c>
      <c r="H48" s="168">
        <f>'3.FORM SKP'!J51</f>
        <v>0</v>
      </c>
      <c r="I48" s="176">
        <f>'3.FORM SKP'!K51</f>
        <v>0</v>
      </c>
      <c r="J48" s="52">
        <f>'3.FORM SKP'!L51</f>
        <v>0</v>
      </c>
      <c r="K48" s="165">
        <f>L48*'3.FORM SKP'!D51</f>
        <v>0</v>
      </c>
      <c r="L48" s="169">
        <v>0</v>
      </c>
      <c r="M48" s="171">
        <f t="shared" si="22"/>
        <v>0</v>
      </c>
      <c r="N48" s="172">
        <v>0</v>
      </c>
      <c r="O48" s="174" t="s">
        <v>117</v>
      </c>
      <c r="P48" s="169">
        <v>12</v>
      </c>
      <c r="Q48" s="177">
        <f t="shared" si="23"/>
        <v>0</v>
      </c>
      <c r="R48" s="91"/>
      <c r="S48" s="43" t="e">
        <f t="shared" si="24"/>
        <v>#DIV/0!</v>
      </c>
      <c r="T48" s="49" t="e">
        <f t="shared" si="25"/>
        <v>#DIV/0!</v>
      </c>
      <c r="V48" s="1">
        <f t="shared" si="26"/>
        <v>0</v>
      </c>
      <c r="W48" s="1">
        <f t="shared" si="27"/>
        <v>0</v>
      </c>
      <c r="Y48" s="1" t="e">
        <f t="shared" si="28"/>
        <v>#DIV/0!</v>
      </c>
      <c r="Z48" s="44" t="e">
        <f t="shared" si="29"/>
        <v>#DIV/0!</v>
      </c>
      <c r="AA48" s="1" t="e">
        <f t="shared" si="30"/>
        <v>#DIV/0!</v>
      </c>
      <c r="AB48" s="1" t="e">
        <f t="shared" si="31"/>
        <v>#DIV/0!</v>
      </c>
      <c r="AC48" s="45" t="e">
        <f t="shared" si="32"/>
        <v>#DIV/0!</v>
      </c>
      <c r="AD48" s="45" t="e">
        <f t="shared" si="33"/>
        <v>#DIV/0!</v>
      </c>
      <c r="AE48" s="1" t="e">
        <f t="shared" si="34"/>
        <v>#DIV/0!</v>
      </c>
      <c r="AF48" s="1" t="e">
        <f t="shared" si="35"/>
        <v>#DIV/0!</v>
      </c>
      <c r="AG48" s="1" t="e">
        <f t="shared" si="36"/>
        <v>#DIV/0!</v>
      </c>
      <c r="AH48" s="1" t="e">
        <f t="shared" si="37"/>
        <v>#DIV/0!</v>
      </c>
      <c r="AI48" s="1" t="e">
        <f t="shared" si="38"/>
        <v>#DIV/0!</v>
      </c>
      <c r="AM48" s="45" t="e">
        <f t="shared" si="39"/>
        <v>#DIV/0!</v>
      </c>
      <c r="AN48" s="46" t="e">
        <f t="shared" si="40"/>
        <v>#DIV/0!</v>
      </c>
      <c r="AO48" s="45" t="e">
        <f t="shared" si="41"/>
        <v>#DIV/0!</v>
      </c>
      <c r="AP48" s="45" t="e">
        <f t="shared" si="42"/>
        <v>#DIV/0!</v>
      </c>
      <c r="AQ48" s="1" t="e">
        <f t="shared" si="43"/>
        <v>#DIV/0!</v>
      </c>
    </row>
    <row r="49" spans="1:42" ht="23.25" customHeight="1" x14ac:dyDescent="0.2">
      <c r="A49" s="42"/>
      <c r="B49" s="50"/>
      <c r="C49" s="175">
        <f>SUM(C9:C48)</f>
        <v>0</v>
      </c>
      <c r="D49" s="339"/>
      <c r="E49" s="340"/>
      <c r="F49" s="340"/>
      <c r="G49" s="340"/>
      <c r="H49" s="340"/>
      <c r="I49" s="340"/>
      <c r="J49" s="341"/>
      <c r="K49" s="175">
        <f>SUM(K9:K48)</f>
        <v>0</v>
      </c>
      <c r="L49" s="339"/>
      <c r="M49" s="340"/>
      <c r="N49" s="340"/>
      <c r="O49" s="340"/>
      <c r="P49" s="340"/>
      <c r="Q49" s="340"/>
      <c r="R49" s="341"/>
      <c r="S49" s="43"/>
      <c r="T49" s="49"/>
      <c r="Z49" s="44"/>
      <c r="AC49" s="45"/>
      <c r="AD49" s="45"/>
      <c r="AM49" s="45"/>
      <c r="AN49" s="46"/>
      <c r="AO49" s="45"/>
      <c r="AP49" s="45"/>
    </row>
    <row r="50" spans="1:42" ht="26.25" customHeight="1" x14ac:dyDescent="0.2">
      <c r="A50" s="89"/>
      <c r="B50" s="331" t="s">
        <v>42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3"/>
    </row>
    <row r="51" spans="1:42" ht="15.75" customHeight="1" x14ac:dyDescent="0.2">
      <c r="A51" s="130" t="s">
        <v>113</v>
      </c>
      <c r="B51" s="320" t="s">
        <v>111</v>
      </c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2"/>
      <c r="T51" s="323"/>
      <c r="AB51" s="1" t="s">
        <v>36</v>
      </c>
      <c r="AL51" s="1" t="s">
        <v>32</v>
      </c>
      <c r="AN51" s="45"/>
    </row>
    <row r="52" spans="1:42" ht="15.75" customHeight="1" x14ac:dyDescent="0.2">
      <c r="A52" s="130">
        <v>1</v>
      </c>
      <c r="B52" s="320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2"/>
      <c r="T52" s="324"/>
      <c r="AN52" s="45"/>
    </row>
    <row r="53" spans="1:42" ht="15.75" customHeight="1" x14ac:dyDescent="0.2">
      <c r="A53" s="130">
        <v>2</v>
      </c>
      <c r="B53" s="320"/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2"/>
      <c r="T53" s="324"/>
      <c r="AN53" s="45"/>
    </row>
    <row r="54" spans="1:42" ht="15.75" customHeight="1" x14ac:dyDescent="0.2">
      <c r="A54" s="130">
        <v>3</v>
      </c>
      <c r="B54" s="320"/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2"/>
      <c r="T54" s="324"/>
      <c r="AN54" s="45"/>
    </row>
    <row r="55" spans="1:42" ht="15.75" customHeight="1" x14ac:dyDescent="0.2">
      <c r="A55" s="130">
        <v>4</v>
      </c>
      <c r="B55" s="320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2"/>
      <c r="T55" s="324"/>
      <c r="AN55" s="45"/>
    </row>
    <row r="56" spans="1:42" ht="15.75" customHeight="1" x14ac:dyDescent="0.2">
      <c r="A56" s="130">
        <v>5</v>
      </c>
      <c r="B56" s="320"/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2"/>
      <c r="T56" s="324"/>
      <c r="AN56" s="45"/>
    </row>
    <row r="57" spans="1:42" ht="15.75" customHeight="1" x14ac:dyDescent="0.2">
      <c r="A57" s="130">
        <v>6</v>
      </c>
      <c r="B57" s="320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2"/>
      <c r="T57" s="324"/>
      <c r="AN57" s="45"/>
    </row>
    <row r="58" spans="1:42" ht="15.75" customHeight="1" x14ac:dyDescent="0.2">
      <c r="A58" s="130">
        <v>7</v>
      </c>
      <c r="B58" s="320"/>
      <c r="C58" s="321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2"/>
      <c r="T58" s="325"/>
      <c r="AB58" s="1" t="s">
        <v>37</v>
      </c>
      <c r="AL58" s="1" t="s">
        <v>33</v>
      </c>
      <c r="AN58" s="45"/>
    </row>
    <row r="59" spans="1:42" ht="15.75" customHeight="1" x14ac:dyDescent="0.2">
      <c r="A59" s="130" t="s">
        <v>114</v>
      </c>
      <c r="B59" s="320" t="s">
        <v>112</v>
      </c>
      <c r="C59" s="321"/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2"/>
      <c r="T59" s="318"/>
      <c r="AN59" s="45"/>
    </row>
    <row r="60" spans="1:42" ht="15.75" customHeight="1" x14ac:dyDescent="0.2">
      <c r="A60" s="130">
        <v>1</v>
      </c>
      <c r="B60" s="320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2"/>
      <c r="T60" s="318"/>
      <c r="AN60" s="45"/>
    </row>
    <row r="61" spans="1:42" ht="15.75" customHeight="1" x14ac:dyDescent="0.2">
      <c r="A61" s="130">
        <v>2</v>
      </c>
      <c r="B61" s="320"/>
      <c r="C61" s="321"/>
      <c r="D61" s="321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2"/>
      <c r="T61" s="318"/>
      <c r="AN61" s="45"/>
    </row>
    <row r="62" spans="1:42" ht="15.75" customHeight="1" x14ac:dyDescent="0.2">
      <c r="A62" s="130">
        <v>3</v>
      </c>
      <c r="B62" s="320"/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2"/>
      <c r="T62" s="318"/>
      <c r="AN62" s="45"/>
    </row>
    <row r="63" spans="1:42" ht="25.5" customHeight="1" x14ac:dyDescent="0.2">
      <c r="A63" s="328" t="s">
        <v>18</v>
      </c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150" t="e">
        <f>(SUM(W9:W48)/V63)+T51+T59</f>
        <v>#DIV/0!</v>
      </c>
      <c r="V63" s="1">
        <f>SUM(V9:V51)</f>
        <v>0</v>
      </c>
    </row>
    <row r="64" spans="1:42" ht="25.5" customHeight="1" x14ac:dyDescent="0.2">
      <c r="A64" s="328"/>
      <c r="B64" s="328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51" t="e">
        <f>IF(T63&lt;=50,"Buruk",IF(T63&lt;=60,"Sedang",IF(T63&lt;=75,"Cukup",IF(T63&lt;=90.99,"Baik","Sangat Baik"))))</f>
        <v>#DIV/0!</v>
      </c>
    </row>
    <row r="67" spans="14:22" x14ac:dyDescent="0.2">
      <c r="N67" s="317" t="s">
        <v>118</v>
      </c>
      <c r="O67" s="317"/>
      <c r="P67" s="317"/>
      <c r="Q67" s="317"/>
      <c r="R67" s="317"/>
      <c r="S67" s="317"/>
      <c r="T67" s="317"/>
    </row>
    <row r="68" spans="14:22" x14ac:dyDescent="0.2">
      <c r="N68" s="317" t="s">
        <v>26</v>
      </c>
      <c r="O68" s="317"/>
      <c r="P68" s="317"/>
      <c r="Q68" s="317"/>
      <c r="R68" s="317"/>
      <c r="S68" s="317"/>
      <c r="T68" s="317"/>
    </row>
    <row r="69" spans="14:22" x14ac:dyDescent="0.2">
      <c r="V69" s="1" t="e">
        <f>S9/3</f>
        <v>#DIV/0!</v>
      </c>
    </row>
    <row r="72" spans="14:22" x14ac:dyDescent="0.2">
      <c r="N72" s="316">
        <f>'3.FORM SKP'!A58</f>
        <v>0</v>
      </c>
      <c r="O72" s="316"/>
      <c r="P72" s="316"/>
      <c r="Q72" s="316"/>
      <c r="R72" s="316"/>
      <c r="S72" s="316"/>
      <c r="T72" s="316"/>
    </row>
    <row r="73" spans="14:22" x14ac:dyDescent="0.2">
      <c r="N73" s="317">
        <f>'3.FORM SKP'!A59</f>
        <v>0</v>
      </c>
      <c r="O73" s="317"/>
      <c r="P73" s="317"/>
      <c r="Q73" s="317"/>
      <c r="R73" s="317"/>
      <c r="S73" s="317"/>
      <c r="T73" s="317"/>
    </row>
  </sheetData>
  <mergeCells count="45">
    <mergeCell ref="B61:S61"/>
    <mergeCell ref="B62:S62"/>
    <mergeCell ref="A1:T1"/>
    <mergeCell ref="A2:T2"/>
    <mergeCell ref="A3:S3"/>
    <mergeCell ref="B59:S59"/>
    <mergeCell ref="B60:S60"/>
    <mergeCell ref="F7:G7"/>
    <mergeCell ref="F8:G8"/>
    <mergeCell ref="N7:O7"/>
    <mergeCell ref="N8:O8"/>
    <mergeCell ref="D49:J49"/>
    <mergeCell ref="L49:R49"/>
    <mergeCell ref="N67:T67"/>
    <mergeCell ref="N68:T68"/>
    <mergeCell ref="T6:T7"/>
    <mergeCell ref="L6:R6"/>
    <mergeCell ref="A6:A7"/>
    <mergeCell ref="B6:B7"/>
    <mergeCell ref="C6:C7"/>
    <mergeCell ref="K6:K7"/>
    <mergeCell ref="A63:S64"/>
    <mergeCell ref="P8:Q8"/>
    <mergeCell ref="P7:Q7"/>
    <mergeCell ref="D8:E8"/>
    <mergeCell ref="H8:I8"/>
    <mergeCell ref="B50:T50"/>
    <mergeCell ref="H7:I7"/>
    <mergeCell ref="L8:M8"/>
    <mergeCell ref="N72:T72"/>
    <mergeCell ref="N73:T73"/>
    <mergeCell ref="T59:T62"/>
    <mergeCell ref="L7:M7"/>
    <mergeCell ref="B51:S51"/>
    <mergeCell ref="B52:S52"/>
    <mergeCell ref="B53:S53"/>
    <mergeCell ref="B54:S54"/>
    <mergeCell ref="B55:S55"/>
    <mergeCell ref="B56:S56"/>
    <mergeCell ref="B57:S57"/>
    <mergeCell ref="B58:S58"/>
    <mergeCell ref="D7:E7"/>
    <mergeCell ref="T51:T58"/>
    <mergeCell ref="S6:S7"/>
    <mergeCell ref="D6:J6"/>
  </mergeCells>
  <phoneticPr fontId="1" type="noConversion"/>
  <printOptions horizontalCentered="1"/>
  <pageMargins left="1" right="0.25" top="0.5" bottom="0.5" header="0.511811023622047" footer="0.511811023622047"/>
  <pageSetup paperSize="256" scale="95" orientation="landscape" horizontalDpi="4294967293" r:id="rId1"/>
  <headerFooter alignWithMargins="0"/>
  <colBreaks count="1" manualBreakCount="1">
    <brk id="20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A19" sqref="A19:H19"/>
    </sheetView>
  </sheetViews>
  <sheetFormatPr defaultRowHeight="12.75" x14ac:dyDescent="0.2"/>
  <cols>
    <col min="2" max="2" width="17.5703125" bestFit="1" customWidth="1"/>
    <col min="5" max="5" width="16.85546875" customWidth="1"/>
    <col min="8" max="8" width="9.140625" customWidth="1"/>
  </cols>
  <sheetData>
    <row r="1" spans="1:22" ht="16.5" thickBot="1" x14ac:dyDescent="0.25">
      <c r="A1" s="356" t="s">
        <v>126</v>
      </c>
      <c r="B1" s="359" t="s">
        <v>76</v>
      </c>
      <c r="C1" s="360"/>
      <c r="D1" s="360"/>
      <c r="E1" s="360"/>
      <c r="F1" s="360"/>
      <c r="G1" s="361"/>
      <c r="H1" s="197" t="s">
        <v>57</v>
      </c>
      <c r="M1" s="365" t="s">
        <v>143</v>
      </c>
      <c r="N1" s="366"/>
      <c r="O1" s="366"/>
      <c r="P1" s="366"/>
      <c r="Q1" s="366"/>
      <c r="R1" s="366"/>
      <c r="S1" s="366"/>
      <c r="T1" s="366"/>
      <c r="U1" s="366"/>
      <c r="V1" s="367"/>
    </row>
    <row r="2" spans="1:22" ht="16.5" thickBot="1" x14ac:dyDescent="0.25">
      <c r="A2" s="357"/>
      <c r="B2" s="351" t="s">
        <v>127</v>
      </c>
      <c r="C2" s="352"/>
      <c r="D2" s="198"/>
      <c r="E2" s="211" t="e">
        <f>'4.PENGUKURAN'!T63</f>
        <v>#DIV/0!</v>
      </c>
      <c r="F2" s="199" t="s">
        <v>128</v>
      </c>
      <c r="G2" s="200">
        <v>0.6</v>
      </c>
      <c r="H2" s="201" t="e">
        <f>E2*G2</f>
        <v>#DIV/0!</v>
      </c>
      <c r="M2" s="368" t="s">
        <v>144</v>
      </c>
      <c r="N2" s="369"/>
      <c r="O2" s="369"/>
      <c r="P2" s="369"/>
      <c r="Q2" s="369"/>
      <c r="R2" s="369"/>
      <c r="S2" s="369"/>
      <c r="T2" s="369"/>
      <c r="U2" s="369"/>
      <c r="V2" s="370"/>
    </row>
    <row r="3" spans="1:22" ht="16.5" thickBot="1" x14ac:dyDescent="0.3">
      <c r="A3" s="357"/>
      <c r="B3" s="362" t="s">
        <v>129</v>
      </c>
      <c r="C3" s="347" t="s">
        <v>130</v>
      </c>
      <c r="D3" s="348"/>
      <c r="E3" s="202">
        <v>81</v>
      </c>
      <c r="F3" s="342" t="str">
        <f>IF(E3&lt;=50,"(Buruk)",IF(E3&lt;=60,"(Sedang)",IF(E3&lt;=75,"(Cukup)",IF(E3&lt;=90.99,"(Baik)","(Sangat Baik)"))))</f>
        <v>(Baik)</v>
      </c>
      <c r="G3" s="343"/>
      <c r="H3" s="203"/>
      <c r="M3" s="212"/>
      <c r="N3" s="213"/>
      <c r="O3" s="213"/>
      <c r="P3" s="213"/>
      <c r="Q3" s="213"/>
      <c r="R3" s="213"/>
      <c r="S3" s="213"/>
      <c r="T3" s="213"/>
      <c r="U3" s="213"/>
      <c r="V3" s="214"/>
    </row>
    <row r="4" spans="1:22" ht="16.5" thickBot="1" x14ac:dyDescent="0.3">
      <c r="A4" s="357"/>
      <c r="B4" s="363"/>
      <c r="C4" s="347" t="s">
        <v>131</v>
      </c>
      <c r="D4" s="348"/>
      <c r="E4" s="202">
        <v>85</v>
      </c>
      <c r="F4" s="342" t="str">
        <f>IF(E4&lt;=50,"(Buruk)",IF(E4&lt;=60,"(Sedang)",IF(E4&lt;=75,"(Cukup)",IF(E4&lt;=90.99,"(Baik)","(Sangat Baik)"))))</f>
        <v>(Baik)</v>
      </c>
      <c r="G4" s="343"/>
      <c r="H4" s="203"/>
      <c r="M4" s="212"/>
      <c r="N4" s="213"/>
      <c r="O4" s="213"/>
      <c r="P4" s="213"/>
      <c r="Q4" s="213"/>
      <c r="R4" s="213"/>
      <c r="S4" s="213"/>
      <c r="T4" s="213"/>
      <c r="U4" s="213"/>
      <c r="V4" s="214"/>
    </row>
    <row r="5" spans="1:22" ht="16.5" thickBot="1" x14ac:dyDescent="0.3">
      <c r="A5" s="357"/>
      <c r="B5" s="363"/>
      <c r="C5" s="347" t="s">
        <v>132</v>
      </c>
      <c r="D5" s="348"/>
      <c r="E5" s="202">
        <v>85</v>
      </c>
      <c r="F5" s="342" t="str">
        <f>IF(E5&lt;=50,"(Buruk)",IF(E5&lt;=60,"(Sedang)",IF(E5&lt;=75,"(Cukup)",IF(E5&lt;=90.99,"(Baik)","(Sangat Baik)"))))</f>
        <v>(Baik)</v>
      </c>
      <c r="G5" s="343"/>
      <c r="H5" s="203"/>
      <c r="M5" s="212"/>
      <c r="N5" s="213"/>
      <c r="O5" s="213"/>
      <c r="P5" s="213"/>
      <c r="Q5" s="213"/>
      <c r="R5" s="213"/>
      <c r="S5" s="213"/>
      <c r="T5" s="213"/>
      <c r="U5" s="213"/>
      <c r="V5" s="214"/>
    </row>
    <row r="6" spans="1:22" ht="16.5" thickBot="1" x14ac:dyDescent="0.3">
      <c r="A6" s="357"/>
      <c r="B6" s="363"/>
      <c r="C6" s="347" t="s">
        <v>133</v>
      </c>
      <c r="D6" s="348"/>
      <c r="E6" s="202">
        <v>80</v>
      </c>
      <c r="F6" s="342" t="str">
        <f>IF(E6&lt;=50,"(Buruk)",IF(E6&lt;=60,"(Sedang)",IF(E6&lt;=75,"(Cukup)",IF(E6&lt;=90.99,"(Baik)","(Sangat Baik)"))))</f>
        <v>(Baik)</v>
      </c>
      <c r="G6" s="343"/>
      <c r="H6" s="203"/>
      <c r="M6" s="212"/>
      <c r="N6" s="213"/>
      <c r="O6" s="213"/>
      <c r="P6" s="213"/>
      <c r="Q6" s="213"/>
      <c r="R6" s="213"/>
      <c r="S6" s="213"/>
      <c r="T6" s="213"/>
      <c r="U6" s="213"/>
      <c r="V6" s="214"/>
    </row>
    <row r="7" spans="1:22" ht="16.5" thickBot="1" x14ac:dyDescent="0.3">
      <c r="A7" s="357"/>
      <c r="B7" s="363"/>
      <c r="C7" s="347" t="s">
        <v>134</v>
      </c>
      <c r="D7" s="348"/>
      <c r="E7" s="202">
        <v>85</v>
      </c>
      <c r="F7" s="342" t="str">
        <f>IF(E7&lt;=50,"(Buruk)",IF(E7&lt;=60,"(Sedang)",IF(E7&lt;=75,"(Cukup)",IF(E7&lt;=90.99,"(Baik)","(Sangat Baik)"))))</f>
        <v>(Baik)</v>
      </c>
      <c r="G7" s="343"/>
      <c r="H7" s="203"/>
      <c r="M7" s="212"/>
      <c r="N7" s="213"/>
      <c r="O7" s="213"/>
      <c r="P7" s="213"/>
      <c r="Q7" s="213"/>
      <c r="R7" s="213"/>
      <c r="S7" s="213"/>
      <c r="T7" s="213"/>
      <c r="U7" s="213"/>
      <c r="V7" s="214"/>
    </row>
    <row r="8" spans="1:22" ht="16.5" thickBot="1" x14ac:dyDescent="0.3">
      <c r="A8" s="357"/>
      <c r="B8" s="363"/>
      <c r="C8" s="347" t="s">
        <v>135</v>
      </c>
      <c r="D8" s="348"/>
      <c r="E8" s="202">
        <v>85</v>
      </c>
      <c r="F8" s="342" t="str">
        <f>IF(E8="-","",IF(E8&lt;=50,"(Buruk)",IF(E8&lt;=60,"(Sedang)",IF(E8&lt;=75,"(Cukup)",IF(E8&lt;=90.99,"(Baik)","(Sangat Baik)")))))</f>
        <v>(Baik)</v>
      </c>
      <c r="G8" s="343"/>
      <c r="H8" s="203"/>
      <c r="M8" s="212"/>
      <c r="N8" s="213"/>
      <c r="O8" s="213"/>
      <c r="P8" s="213"/>
      <c r="Q8" s="213"/>
      <c r="R8" s="213"/>
      <c r="S8" s="213"/>
      <c r="T8" s="213"/>
      <c r="U8" s="213"/>
      <c r="V8" s="214"/>
    </row>
    <row r="9" spans="1:22" ht="16.5" thickBot="1" x14ac:dyDescent="0.3">
      <c r="A9" s="357"/>
      <c r="B9" s="363"/>
      <c r="C9" s="347" t="s">
        <v>136</v>
      </c>
      <c r="D9" s="348"/>
      <c r="E9" s="204">
        <f>SUM(E3:E8)</f>
        <v>501</v>
      </c>
      <c r="F9" s="349"/>
      <c r="G9" s="350"/>
      <c r="H9" s="203"/>
      <c r="M9" s="371" t="s">
        <v>142</v>
      </c>
      <c r="N9" s="372"/>
      <c r="O9" s="372"/>
      <c r="P9" s="372"/>
      <c r="Q9" s="372"/>
      <c r="R9" s="372"/>
      <c r="S9" s="372"/>
      <c r="T9" s="372"/>
      <c r="U9" s="372"/>
      <c r="V9" s="373"/>
    </row>
    <row r="10" spans="1:22" ht="17.25" thickBot="1" x14ac:dyDescent="0.3">
      <c r="A10" s="357"/>
      <c r="B10" s="363"/>
      <c r="C10" s="347" t="s">
        <v>137</v>
      </c>
      <c r="D10" s="348"/>
      <c r="E10" s="205">
        <f>IF(E8="-",IF(E8="-",E9/5,E9/6),E9/6)</f>
        <v>83.5</v>
      </c>
      <c r="F10" s="342" t="str">
        <f>IF(E10&lt;=50,"(Buruk)",IF(E10&lt;=60,"(Sedang)",IF(E10&lt;=75,"(Cukup)",IF(E10&lt;=90.99,"(Baik)","(Sangat Baik)"))))</f>
        <v>(Baik)</v>
      </c>
      <c r="G10" s="343"/>
      <c r="H10" s="203"/>
      <c r="M10" s="365" t="s">
        <v>145</v>
      </c>
      <c r="N10" s="366"/>
      <c r="O10" s="366"/>
      <c r="P10" s="366"/>
      <c r="Q10" s="366"/>
      <c r="R10" s="366"/>
      <c r="S10" s="366"/>
      <c r="T10" s="366"/>
      <c r="U10" s="366"/>
      <c r="V10" s="367"/>
    </row>
    <row r="11" spans="1:22" ht="16.5" thickBot="1" x14ac:dyDescent="0.25">
      <c r="A11" s="358"/>
      <c r="B11" s="364"/>
      <c r="C11" s="351" t="s">
        <v>138</v>
      </c>
      <c r="D11" s="352"/>
      <c r="E11" s="206">
        <f>E10</f>
        <v>83.5</v>
      </c>
      <c r="F11" s="207" t="s">
        <v>128</v>
      </c>
      <c r="G11" s="208">
        <v>0.4</v>
      </c>
      <c r="H11" s="201">
        <f>E11*G11</f>
        <v>33.4</v>
      </c>
      <c r="M11" s="368" t="s">
        <v>146</v>
      </c>
      <c r="N11" s="369"/>
      <c r="O11" s="369"/>
      <c r="P11" s="369"/>
      <c r="Q11" s="369"/>
      <c r="R11" s="369"/>
      <c r="S11" s="369"/>
      <c r="T11" s="369"/>
      <c r="U11" s="369"/>
      <c r="V11" s="370"/>
    </row>
    <row r="12" spans="1:22" ht="16.5" thickBot="1" x14ac:dyDescent="0.25">
      <c r="A12" s="353"/>
      <c r="B12" s="354"/>
      <c r="C12" s="354"/>
      <c r="D12" s="354"/>
      <c r="E12" s="354"/>
      <c r="F12" s="354"/>
      <c r="G12" s="355"/>
      <c r="H12" s="209" t="e">
        <f>H11+H2</f>
        <v>#DIV/0!</v>
      </c>
      <c r="M12" s="212"/>
      <c r="N12" s="213"/>
      <c r="O12" s="213"/>
      <c r="P12" s="213"/>
      <c r="Q12" s="213"/>
      <c r="R12" s="213"/>
      <c r="S12" s="213"/>
      <c r="T12" s="213"/>
      <c r="U12" s="213"/>
      <c r="V12" s="214"/>
    </row>
    <row r="13" spans="1:22" ht="16.5" thickBot="1" x14ac:dyDescent="0.25">
      <c r="A13" s="374" t="s">
        <v>139</v>
      </c>
      <c r="B13" s="375"/>
      <c r="C13" s="375"/>
      <c r="D13" s="375"/>
      <c r="E13" s="375"/>
      <c r="F13" s="375"/>
      <c r="G13" s="375"/>
      <c r="H13" s="210" t="e">
        <f>IF(H12&lt;=50,"(Buruk)",IF(H12&lt;=60,"(Sedang)",IF(H12&lt;=75,"(Cukup)",IF(H12&lt;=90.99,"(Baik)","(Sangat Baik)"))))</f>
        <v>#DIV/0!</v>
      </c>
      <c r="M13" s="212"/>
      <c r="N13" s="213"/>
      <c r="O13" s="213"/>
      <c r="P13" s="213"/>
      <c r="Q13" s="213"/>
      <c r="R13" s="213"/>
      <c r="S13" s="213"/>
      <c r="T13" s="213"/>
      <c r="U13" s="213"/>
      <c r="V13" s="214"/>
    </row>
    <row r="14" spans="1:22" ht="15.75" x14ac:dyDescent="0.25">
      <c r="A14" s="376" t="s">
        <v>140</v>
      </c>
      <c r="B14" s="377"/>
      <c r="C14" s="377"/>
      <c r="D14" s="377"/>
      <c r="E14" s="377"/>
      <c r="F14" s="377"/>
      <c r="G14" s="377"/>
      <c r="H14" s="378"/>
      <c r="M14" s="212"/>
      <c r="N14" s="213"/>
      <c r="O14" s="213"/>
      <c r="P14" s="213"/>
      <c r="Q14" s="213"/>
      <c r="R14" s="213"/>
      <c r="S14" s="213"/>
      <c r="T14" s="213"/>
      <c r="U14" s="213"/>
      <c r="V14" s="214"/>
    </row>
    <row r="15" spans="1:22" ht="15.75" x14ac:dyDescent="0.2">
      <c r="A15" s="344" t="s">
        <v>141</v>
      </c>
      <c r="B15" s="345"/>
      <c r="C15" s="345"/>
      <c r="D15" s="345"/>
      <c r="E15" s="345"/>
      <c r="F15" s="345"/>
      <c r="G15" s="345"/>
      <c r="H15" s="346"/>
      <c r="M15" s="212"/>
      <c r="N15" s="213"/>
      <c r="O15" s="213"/>
      <c r="P15" s="213"/>
      <c r="Q15" s="213"/>
      <c r="R15" s="213"/>
      <c r="S15" s="213"/>
      <c r="T15" s="213"/>
      <c r="U15" s="213"/>
      <c r="V15" s="214"/>
    </row>
    <row r="16" spans="1:22" ht="15.75" x14ac:dyDescent="0.2">
      <c r="A16" s="344"/>
      <c r="B16" s="345"/>
      <c r="C16" s="345"/>
      <c r="D16" s="345"/>
      <c r="E16" s="345"/>
      <c r="F16" s="345"/>
      <c r="G16" s="345"/>
      <c r="H16" s="346"/>
      <c r="M16" s="215"/>
      <c r="N16" s="213"/>
      <c r="O16" s="213"/>
      <c r="P16" s="213"/>
      <c r="Q16" s="213"/>
      <c r="R16" s="213"/>
      <c r="S16" s="213"/>
      <c r="T16" s="213"/>
      <c r="U16" s="213"/>
      <c r="V16" s="214"/>
    </row>
    <row r="17" spans="1:22" ht="15.75" x14ac:dyDescent="0.2">
      <c r="A17" s="344"/>
      <c r="B17" s="345"/>
      <c r="C17" s="345"/>
      <c r="D17" s="345"/>
      <c r="E17" s="345"/>
      <c r="F17" s="345"/>
      <c r="G17" s="345"/>
      <c r="H17" s="346"/>
      <c r="M17" s="216"/>
      <c r="N17" s="213"/>
      <c r="O17" s="213"/>
      <c r="P17" s="213"/>
      <c r="Q17" s="213"/>
      <c r="R17" s="213"/>
      <c r="S17" s="213"/>
      <c r="T17" s="213"/>
      <c r="U17" s="213"/>
      <c r="V17" s="214"/>
    </row>
    <row r="18" spans="1:22" ht="15.75" x14ac:dyDescent="0.2">
      <c r="A18" s="344"/>
      <c r="B18" s="345"/>
      <c r="C18" s="345"/>
      <c r="D18" s="345"/>
      <c r="E18" s="345"/>
      <c r="F18" s="345"/>
      <c r="G18" s="345"/>
      <c r="H18" s="346"/>
      <c r="M18" s="215"/>
      <c r="N18" s="213"/>
      <c r="O18" s="213"/>
      <c r="P18" s="213"/>
      <c r="Q18" s="213"/>
      <c r="R18" s="213"/>
      <c r="S18" s="213"/>
      <c r="T18" s="213"/>
      <c r="U18" s="213"/>
      <c r="V18" s="214"/>
    </row>
    <row r="19" spans="1:22" ht="15.75" x14ac:dyDescent="0.2">
      <c r="A19" s="344"/>
      <c r="B19" s="345"/>
      <c r="C19" s="345"/>
      <c r="D19" s="345"/>
      <c r="E19" s="345"/>
      <c r="F19" s="345"/>
      <c r="G19" s="345"/>
      <c r="H19" s="346"/>
      <c r="M19" s="215"/>
      <c r="N19" s="213"/>
      <c r="O19" s="213"/>
      <c r="P19" s="213"/>
      <c r="Q19" s="213"/>
      <c r="R19" s="213"/>
      <c r="S19" s="213"/>
      <c r="T19" s="213"/>
      <c r="U19" s="213"/>
      <c r="V19" s="214"/>
    </row>
    <row r="20" spans="1:22" ht="15.75" x14ac:dyDescent="0.2">
      <c r="A20" s="344"/>
      <c r="B20" s="345"/>
      <c r="C20" s="345"/>
      <c r="D20" s="345"/>
      <c r="E20" s="345"/>
      <c r="F20" s="345"/>
      <c r="G20" s="345"/>
      <c r="H20" s="346"/>
      <c r="M20" s="217"/>
      <c r="N20" s="213"/>
      <c r="O20" s="213"/>
      <c r="P20" s="213"/>
      <c r="Q20" s="213"/>
      <c r="R20" s="213"/>
      <c r="S20" s="213"/>
      <c r="T20" s="213"/>
      <c r="U20" s="213"/>
      <c r="V20" s="214"/>
    </row>
    <row r="21" spans="1:22" ht="15.75" x14ac:dyDescent="0.2">
      <c r="A21" s="344"/>
      <c r="B21" s="345"/>
      <c r="C21" s="345"/>
      <c r="D21" s="345"/>
      <c r="E21" s="345"/>
      <c r="F21" s="345"/>
      <c r="G21" s="345"/>
      <c r="H21" s="346"/>
      <c r="M21" s="217"/>
      <c r="N21" s="213"/>
      <c r="O21" s="213"/>
      <c r="P21" s="213"/>
      <c r="Q21" s="213"/>
      <c r="R21" s="213"/>
      <c r="S21" s="213"/>
      <c r="T21" s="213"/>
      <c r="U21" s="213"/>
      <c r="V21" s="214"/>
    </row>
    <row r="22" spans="1:22" ht="15.75" x14ac:dyDescent="0.25">
      <c r="A22" s="379" t="s">
        <v>142</v>
      </c>
      <c r="B22" s="380"/>
      <c r="C22" s="380"/>
      <c r="D22" s="380"/>
      <c r="E22" s="380"/>
      <c r="F22" s="380"/>
      <c r="G22" s="380"/>
      <c r="H22" s="381"/>
      <c r="M22" s="385" t="s">
        <v>142</v>
      </c>
      <c r="N22" s="386"/>
      <c r="O22" s="386"/>
      <c r="P22" s="386"/>
      <c r="Q22" s="386"/>
      <c r="R22" s="386"/>
      <c r="S22" s="386"/>
      <c r="T22" s="386"/>
      <c r="U22" s="386"/>
      <c r="V22" s="387"/>
    </row>
    <row r="23" spans="1:22" ht="16.5" thickBot="1" x14ac:dyDescent="0.25">
      <c r="A23" s="382"/>
      <c r="B23" s="383"/>
      <c r="C23" s="383"/>
      <c r="D23" s="383"/>
      <c r="E23" s="383"/>
      <c r="F23" s="383"/>
      <c r="G23" s="383"/>
      <c r="H23" s="384"/>
      <c r="M23" s="218"/>
      <c r="N23" s="219"/>
      <c r="O23" s="219"/>
      <c r="P23" s="219"/>
      <c r="Q23" s="219"/>
      <c r="R23" s="219"/>
      <c r="S23" s="219"/>
      <c r="T23" s="219"/>
      <c r="U23" s="219"/>
      <c r="V23" s="220"/>
    </row>
    <row r="24" spans="1:22" ht="15" x14ac:dyDescent="0.2">
      <c r="M24" s="221"/>
      <c r="N24" s="213"/>
    </row>
    <row r="25" spans="1:22" ht="15.75" thickBot="1" x14ac:dyDescent="0.25">
      <c r="M25" s="221"/>
      <c r="N25" s="213"/>
    </row>
    <row r="26" spans="1:22" ht="15" x14ac:dyDescent="0.2">
      <c r="A26" s="226"/>
      <c r="B26" s="227"/>
      <c r="C26" s="227"/>
      <c r="D26" s="227"/>
      <c r="E26" s="227"/>
      <c r="F26" s="227"/>
      <c r="G26" s="227"/>
      <c r="H26" s="228"/>
      <c r="M26" s="221"/>
      <c r="N26" s="213"/>
    </row>
    <row r="27" spans="1:22" ht="15.75" x14ac:dyDescent="0.25">
      <c r="A27" s="229" t="s">
        <v>99</v>
      </c>
      <c r="B27" s="230" t="s">
        <v>93</v>
      </c>
      <c r="C27" s="213"/>
      <c r="D27" s="213"/>
      <c r="E27" s="213"/>
      <c r="F27" s="213"/>
      <c r="G27" s="213"/>
      <c r="H27" s="214"/>
      <c r="M27" s="221"/>
      <c r="N27" s="213"/>
    </row>
    <row r="28" spans="1:22" ht="15" x14ac:dyDescent="0.2">
      <c r="A28" s="215"/>
      <c r="B28" s="213"/>
      <c r="C28" s="213"/>
      <c r="D28" s="213"/>
      <c r="E28" s="213"/>
      <c r="F28" s="213"/>
      <c r="G28" s="213"/>
      <c r="H28" s="214"/>
      <c r="M28" s="221"/>
      <c r="N28" s="213"/>
    </row>
    <row r="29" spans="1:22" ht="15" x14ac:dyDescent="0.2">
      <c r="A29" s="215"/>
      <c r="B29" s="213"/>
      <c r="C29" s="213"/>
      <c r="D29" s="213"/>
      <c r="E29" s="213"/>
      <c r="F29" s="213"/>
      <c r="G29" s="213"/>
      <c r="H29" s="214"/>
      <c r="M29" s="221"/>
      <c r="N29" s="213"/>
    </row>
    <row r="30" spans="1:22" ht="15" x14ac:dyDescent="0.2">
      <c r="A30" s="215"/>
      <c r="B30" s="213"/>
      <c r="C30" s="213"/>
      <c r="D30" s="213"/>
      <c r="E30" s="213"/>
      <c r="F30" s="213"/>
      <c r="G30" s="213"/>
      <c r="H30" s="214"/>
      <c r="M30" s="221"/>
      <c r="N30" s="213"/>
    </row>
    <row r="31" spans="1:22" ht="18.75" x14ac:dyDescent="0.3">
      <c r="A31" s="215"/>
      <c r="B31" s="213"/>
      <c r="C31" s="213"/>
      <c r="D31" s="213"/>
      <c r="E31" s="213"/>
      <c r="F31" s="213"/>
      <c r="G31" s="213"/>
      <c r="H31" s="214"/>
      <c r="M31" s="388" t="s">
        <v>60</v>
      </c>
      <c r="N31" s="388"/>
      <c r="O31" s="388"/>
      <c r="P31" s="388"/>
      <c r="Q31" s="388"/>
      <c r="R31" s="388"/>
      <c r="S31" s="388"/>
      <c r="T31" s="388"/>
      <c r="U31" s="388"/>
      <c r="V31" s="388"/>
    </row>
    <row r="32" spans="1:22" ht="18.75" x14ac:dyDescent="0.3">
      <c r="A32" s="215"/>
      <c r="B32" s="213"/>
      <c r="C32" s="213"/>
      <c r="D32" s="213"/>
      <c r="E32" s="213"/>
      <c r="F32" s="213"/>
      <c r="G32" s="213"/>
      <c r="H32" s="214"/>
      <c r="M32" s="388" t="s">
        <v>61</v>
      </c>
      <c r="N32" s="388"/>
      <c r="O32" s="388"/>
      <c r="P32" s="388"/>
      <c r="Q32" s="388"/>
      <c r="R32" s="388"/>
      <c r="S32" s="388"/>
      <c r="T32" s="388"/>
      <c r="U32" s="388"/>
      <c r="V32" s="388"/>
    </row>
    <row r="33" spans="1:22" x14ac:dyDescent="0.2">
      <c r="A33" s="215"/>
      <c r="B33" s="213"/>
      <c r="C33" s="213"/>
      <c r="D33" s="213"/>
      <c r="E33" s="213"/>
      <c r="F33" s="213"/>
      <c r="G33" s="213"/>
      <c r="H33" s="214"/>
      <c r="M33" s="213"/>
      <c r="N33" s="213"/>
    </row>
    <row r="34" spans="1:22" ht="15.75" x14ac:dyDescent="0.25">
      <c r="A34" s="215"/>
      <c r="B34" s="213"/>
      <c r="C34" s="213"/>
      <c r="D34" s="213"/>
      <c r="E34" s="213"/>
      <c r="F34" s="213"/>
      <c r="G34" s="213"/>
      <c r="H34" s="214"/>
      <c r="M34" s="222" t="s">
        <v>147</v>
      </c>
      <c r="N34" s="213"/>
      <c r="S34" s="223" t="s">
        <v>62</v>
      </c>
    </row>
    <row r="35" spans="1:22" ht="16.5" thickBot="1" x14ac:dyDescent="0.3">
      <c r="A35" s="215"/>
      <c r="B35" s="213"/>
      <c r="C35" s="213"/>
      <c r="D35" s="213"/>
      <c r="E35" s="213"/>
      <c r="F35" s="213"/>
      <c r="G35" s="213"/>
      <c r="H35" s="214"/>
      <c r="M35" s="224" t="s">
        <v>148</v>
      </c>
      <c r="R35" s="225"/>
      <c r="S35" s="223" t="s">
        <v>149</v>
      </c>
      <c r="T35" s="223" t="s">
        <v>163</v>
      </c>
    </row>
    <row r="36" spans="1:22" ht="14.25" x14ac:dyDescent="0.2">
      <c r="A36" s="215"/>
      <c r="B36" s="213"/>
      <c r="C36" s="213"/>
      <c r="D36" s="213"/>
      <c r="E36" s="213"/>
      <c r="F36" s="213"/>
      <c r="G36" s="213"/>
      <c r="H36" s="214"/>
      <c r="M36" s="389" t="s">
        <v>150</v>
      </c>
      <c r="N36" s="392" t="s">
        <v>63</v>
      </c>
      <c r="O36" s="393"/>
      <c r="P36" s="393"/>
      <c r="Q36" s="393"/>
      <c r="R36" s="393"/>
      <c r="S36" s="393"/>
      <c r="T36" s="393"/>
      <c r="U36" s="393"/>
      <c r="V36" s="394"/>
    </row>
    <row r="37" spans="1:22" ht="15.75" thickBot="1" x14ac:dyDescent="0.25">
      <c r="A37" s="215"/>
      <c r="B37" s="213"/>
      <c r="C37" s="213"/>
      <c r="D37" s="213"/>
      <c r="E37" s="213"/>
      <c r="F37" s="213"/>
      <c r="G37" s="213"/>
      <c r="H37" s="214"/>
      <c r="M37" s="390"/>
      <c r="N37" s="395" t="s">
        <v>151</v>
      </c>
      <c r="O37" s="396"/>
      <c r="P37" s="396"/>
      <c r="Q37" s="397"/>
      <c r="R37" s="398" t="s">
        <v>152</v>
      </c>
      <c r="S37" s="399"/>
      <c r="T37" s="399"/>
      <c r="U37" s="399"/>
      <c r="V37" s="400"/>
    </row>
    <row r="38" spans="1:22" ht="15.75" x14ac:dyDescent="0.25">
      <c r="A38" s="226"/>
      <c r="B38" s="227"/>
      <c r="C38" s="227"/>
      <c r="D38" s="232" t="s">
        <v>160</v>
      </c>
      <c r="E38" s="227"/>
      <c r="F38" s="227"/>
      <c r="G38" s="227"/>
      <c r="H38" s="228"/>
      <c r="M38" s="390"/>
      <c r="N38" s="395" t="s">
        <v>153</v>
      </c>
      <c r="O38" s="396"/>
      <c r="P38" s="396"/>
      <c r="Q38" s="397"/>
      <c r="R38" s="401">
        <f>'1.DATA SKP'!E5</f>
        <v>0</v>
      </c>
      <c r="S38" s="402"/>
      <c r="T38" s="402"/>
      <c r="U38" s="402"/>
      <c r="V38" s="403"/>
    </row>
    <row r="39" spans="1:22" ht="15.75" x14ac:dyDescent="0.2">
      <c r="A39" s="215"/>
      <c r="B39" s="213"/>
      <c r="C39" s="213"/>
      <c r="D39" s="411" t="s">
        <v>73</v>
      </c>
      <c r="E39" s="411"/>
      <c r="F39" s="411"/>
      <c r="G39" s="411"/>
      <c r="H39" s="412"/>
      <c r="M39" s="390"/>
      <c r="N39" s="395" t="s">
        <v>154</v>
      </c>
      <c r="O39" s="396"/>
      <c r="P39" s="396"/>
      <c r="Q39" s="397"/>
      <c r="R39" s="398">
        <f>'1.DATA SKP'!E6</f>
        <v>0</v>
      </c>
      <c r="S39" s="399"/>
      <c r="T39" s="399"/>
      <c r="U39" s="399"/>
      <c r="V39" s="400"/>
    </row>
    <row r="40" spans="1:22" ht="15" x14ac:dyDescent="0.2">
      <c r="A40" s="215"/>
      <c r="B40" s="213"/>
      <c r="C40" s="213"/>
      <c r="D40" s="213"/>
      <c r="E40" s="213"/>
      <c r="F40" s="213"/>
      <c r="G40" s="213"/>
      <c r="H40" s="214"/>
      <c r="M40" s="390"/>
      <c r="N40" s="395" t="s">
        <v>155</v>
      </c>
      <c r="O40" s="396"/>
      <c r="P40" s="396"/>
      <c r="Q40" s="397"/>
      <c r="R40" s="398">
        <f>'1.DATA SKP'!E7</f>
        <v>0</v>
      </c>
      <c r="S40" s="399"/>
      <c r="T40" s="399"/>
      <c r="U40" s="399"/>
      <c r="V40" s="400"/>
    </row>
    <row r="41" spans="1:22" ht="15.75" thickBot="1" x14ac:dyDescent="0.25">
      <c r="A41" s="215"/>
      <c r="B41" s="213"/>
      <c r="C41" s="213"/>
      <c r="D41" s="213"/>
      <c r="E41" s="213"/>
      <c r="F41" s="213"/>
      <c r="G41" s="213"/>
      <c r="H41" s="214"/>
      <c r="M41" s="391"/>
      <c r="N41" s="404" t="s">
        <v>156</v>
      </c>
      <c r="O41" s="405"/>
      <c r="P41" s="405"/>
      <c r="Q41" s="406"/>
      <c r="R41" s="407" t="str">
        <f>'1.DATA SKP'!E8</f>
        <v>Universitas Maritim Raja Ali Haji</v>
      </c>
      <c r="S41" s="408"/>
      <c r="T41" s="408"/>
      <c r="U41" s="408"/>
      <c r="V41" s="409"/>
    </row>
    <row r="42" spans="1:22" ht="15.75" x14ac:dyDescent="0.25">
      <c r="A42" s="215"/>
      <c r="B42" s="213"/>
      <c r="C42" s="213"/>
      <c r="D42" s="380">
        <f>R43</f>
        <v>0</v>
      </c>
      <c r="E42" s="380"/>
      <c r="F42" s="380"/>
      <c r="G42" s="380"/>
      <c r="H42" s="413"/>
      <c r="M42" s="389" t="s">
        <v>157</v>
      </c>
      <c r="N42" s="392" t="s">
        <v>73</v>
      </c>
      <c r="O42" s="393"/>
      <c r="P42" s="393"/>
      <c r="Q42" s="393"/>
      <c r="R42" s="393"/>
      <c r="S42" s="393"/>
      <c r="T42" s="393"/>
      <c r="U42" s="393"/>
      <c r="V42" s="394"/>
    </row>
    <row r="43" spans="1:22" ht="15.75" x14ac:dyDescent="0.2">
      <c r="A43" s="215"/>
      <c r="B43" s="213"/>
      <c r="C43" s="213"/>
      <c r="D43" s="241"/>
      <c r="E43" s="242"/>
      <c r="F43" s="242"/>
      <c r="G43" s="242"/>
      <c r="H43" s="243"/>
      <c r="M43" s="390"/>
      <c r="N43" s="395" t="s">
        <v>151</v>
      </c>
      <c r="O43" s="396"/>
      <c r="P43" s="396"/>
      <c r="Q43" s="397"/>
      <c r="R43" s="398">
        <f>'1.DATA SKP'!E10</f>
        <v>0</v>
      </c>
      <c r="S43" s="399"/>
      <c r="T43" s="399"/>
      <c r="U43" s="399"/>
      <c r="V43" s="400"/>
    </row>
    <row r="44" spans="1:22" ht="15.75" x14ac:dyDescent="0.25">
      <c r="A44" s="229" t="s">
        <v>98</v>
      </c>
      <c r="B44" s="239" t="s">
        <v>161</v>
      </c>
      <c r="C44" s="213"/>
      <c r="D44" s="233"/>
      <c r="E44" s="233"/>
      <c r="F44" s="233"/>
      <c r="G44" s="233"/>
      <c r="H44" s="234"/>
      <c r="M44" s="390"/>
      <c r="N44" s="395" t="s">
        <v>153</v>
      </c>
      <c r="O44" s="396"/>
      <c r="P44" s="396"/>
      <c r="Q44" s="397"/>
      <c r="R44" s="416">
        <f>'1.DATA SKP'!E11</f>
        <v>0</v>
      </c>
      <c r="S44" s="399"/>
      <c r="T44" s="399"/>
      <c r="U44" s="399"/>
      <c r="V44" s="400"/>
    </row>
    <row r="45" spans="1:22" ht="15.75" x14ac:dyDescent="0.25">
      <c r="A45" s="229"/>
      <c r="B45" s="240" t="s">
        <v>162</v>
      </c>
      <c r="C45" s="240"/>
      <c r="D45" s="240"/>
      <c r="E45" s="213"/>
      <c r="F45" s="213"/>
      <c r="G45" s="213"/>
      <c r="H45" s="214"/>
      <c r="M45" s="390"/>
      <c r="N45" s="395" t="s">
        <v>154</v>
      </c>
      <c r="O45" s="396"/>
      <c r="P45" s="396"/>
      <c r="Q45" s="397"/>
      <c r="R45" s="398">
        <f>'1.DATA SKP'!E12</f>
        <v>0</v>
      </c>
      <c r="S45" s="399"/>
      <c r="T45" s="399"/>
      <c r="U45" s="399"/>
      <c r="V45" s="400"/>
    </row>
    <row r="46" spans="1:22" ht="15.75" x14ac:dyDescent="0.25">
      <c r="A46" s="215"/>
      <c r="B46" s="235"/>
      <c r="C46" s="236"/>
      <c r="D46" s="236"/>
      <c r="E46" s="213"/>
      <c r="F46" s="213"/>
      <c r="G46" s="213"/>
      <c r="H46" s="214"/>
      <c r="M46" s="390"/>
      <c r="N46" s="395" t="s">
        <v>155</v>
      </c>
      <c r="O46" s="396"/>
      <c r="P46" s="396"/>
      <c r="Q46" s="397"/>
      <c r="R46" s="398">
        <f>'1.DATA SKP'!E13</f>
        <v>0</v>
      </c>
      <c r="S46" s="399"/>
      <c r="T46" s="399"/>
      <c r="U46" s="399"/>
      <c r="V46" s="400"/>
    </row>
    <row r="47" spans="1:22" ht="15.75" thickBot="1" x14ac:dyDescent="0.25">
      <c r="A47" s="215"/>
      <c r="B47" s="213"/>
      <c r="C47" s="213"/>
      <c r="D47" s="213"/>
      <c r="E47" s="213"/>
      <c r="F47" s="213"/>
      <c r="G47" s="213"/>
      <c r="H47" s="214"/>
      <c r="M47" s="391"/>
      <c r="N47" s="404" t="s">
        <v>156</v>
      </c>
      <c r="O47" s="405"/>
      <c r="P47" s="405"/>
      <c r="Q47" s="406"/>
      <c r="R47" s="407" t="str">
        <f>'1.DATA SKP'!E14</f>
        <v>Universitas Maritim Raja Ali Haji</v>
      </c>
      <c r="S47" s="408"/>
      <c r="T47" s="408"/>
      <c r="U47" s="408"/>
      <c r="V47" s="409"/>
    </row>
    <row r="48" spans="1:22" ht="15.75" x14ac:dyDescent="0.25">
      <c r="A48" s="215"/>
      <c r="B48" s="250" t="str">
        <f>R37</f>
        <v>Emichta Rachmayani, SH., M.Hum.</v>
      </c>
      <c r="C48" s="244"/>
      <c r="D48" s="244"/>
      <c r="E48" s="213"/>
      <c r="F48" s="213"/>
      <c r="G48" s="213"/>
      <c r="H48" s="214"/>
      <c r="M48" s="389" t="s">
        <v>159</v>
      </c>
      <c r="N48" s="392" t="s">
        <v>74</v>
      </c>
      <c r="O48" s="393"/>
      <c r="P48" s="393"/>
      <c r="Q48" s="393"/>
      <c r="R48" s="393"/>
      <c r="S48" s="393"/>
      <c r="T48" s="393"/>
      <c r="U48" s="393"/>
      <c r="V48" s="394"/>
    </row>
    <row r="49" spans="1:22" ht="15.75" x14ac:dyDescent="0.2">
      <c r="A49" s="215"/>
      <c r="B49" s="251">
        <f>R38</f>
        <v>0</v>
      </c>
      <c r="C49" s="245"/>
      <c r="D49" s="245"/>
      <c r="E49" s="213"/>
      <c r="F49" s="213"/>
      <c r="G49" s="213"/>
      <c r="H49" s="214"/>
      <c r="M49" s="390"/>
      <c r="N49" s="395" t="s">
        <v>151</v>
      </c>
      <c r="O49" s="396"/>
      <c r="P49" s="396"/>
      <c r="Q49" s="397"/>
      <c r="R49" s="414">
        <f>'1.DATA SKP'!E16</f>
        <v>0</v>
      </c>
      <c r="S49" s="399"/>
      <c r="T49" s="399"/>
      <c r="U49" s="399"/>
      <c r="V49" s="400"/>
    </row>
    <row r="50" spans="1:22" ht="15.75" x14ac:dyDescent="0.25">
      <c r="A50" s="215"/>
      <c r="B50" s="237"/>
      <c r="C50" s="237"/>
      <c r="D50" s="239" t="s">
        <v>164</v>
      </c>
      <c r="E50" s="213"/>
      <c r="F50" s="213"/>
      <c r="G50" s="213"/>
      <c r="H50" s="214"/>
      <c r="M50" s="390"/>
      <c r="N50" s="395" t="s">
        <v>158</v>
      </c>
      <c r="O50" s="396"/>
      <c r="P50" s="396"/>
      <c r="Q50" s="397"/>
      <c r="R50" s="415">
        <f>'1.DATA SKP'!E17</f>
        <v>0</v>
      </c>
      <c r="S50" s="399"/>
      <c r="T50" s="399"/>
      <c r="U50" s="399"/>
      <c r="V50" s="400"/>
    </row>
    <row r="51" spans="1:22" ht="15.75" customHeight="1" x14ac:dyDescent="0.2">
      <c r="A51" s="215"/>
      <c r="B51" s="238"/>
      <c r="C51" s="238"/>
      <c r="D51" s="240" t="s">
        <v>74</v>
      </c>
      <c r="E51" s="246"/>
      <c r="F51" s="246"/>
      <c r="G51" s="246"/>
      <c r="H51" s="247"/>
      <c r="M51" s="390"/>
      <c r="N51" s="395" t="s">
        <v>154</v>
      </c>
      <c r="O51" s="396"/>
      <c r="P51" s="396"/>
      <c r="Q51" s="397"/>
      <c r="R51" s="414">
        <f>'1.DATA SKP'!E18</f>
        <v>0</v>
      </c>
      <c r="S51" s="399"/>
      <c r="T51" s="399"/>
      <c r="U51" s="399"/>
      <c r="V51" s="400"/>
    </row>
    <row r="52" spans="1:22" ht="15.75" customHeight="1" x14ac:dyDescent="0.2">
      <c r="A52" s="215"/>
      <c r="B52" s="213"/>
      <c r="C52" s="213"/>
      <c r="D52" s="213"/>
      <c r="E52" s="213"/>
      <c r="F52" s="213"/>
      <c r="G52" s="213"/>
      <c r="H52" s="214"/>
      <c r="M52" s="390"/>
      <c r="N52" s="395" t="s">
        <v>155</v>
      </c>
      <c r="O52" s="396"/>
      <c r="P52" s="396"/>
      <c r="Q52" s="397"/>
      <c r="R52" s="414">
        <f>'1.DATA SKP'!E19</f>
        <v>0</v>
      </c>
      <c r="S52" s="399"/>
      <c r="T52" s="399"/>
      <c r="U52" s="399"/>
      <c r="V52" s="400"/>
    </row>
    <row r="53" spans="1:22" ht="16.5" thickBot="1" x14ac:dyDescent="0.3">
      <c r="A53" s="215"/>
      <c r="B53" s="213"/>
      <c r="C53" s="213"/>
      <c r="D53" s="213"/>
      <c r="E53" s="213"/>
      <c r="F53" s="213"/>
      <c r="G53" s="248"/>
      <c r="H53" s="249"/>
      <c r="M53" s="391"/>
      <c r="N53" s="404" t="s">
        <v>156</v>
      </c>
      <c r="O53" s="405"/>
      <c r="P53" s="405"/>
      <c r="Q53" s="406"/>
      <c r="R53" s="410" t="str">
        <f>'1.DATA SKP'!E20</f>
        <v>Universitas Maritim Raja Ali Haji</v>
      </c>
      <c r="S53" s="408"/>
      <c r="T53" s="408"/>
      <c r="U53" s="408"/>
      <c r="V53" s="409"/>
    </row>
    <row r="54" spans="1:22" ht="15.75" x14ac:dyDescent="0.25">
      <c r="A54" s="215"/>
      <c r="B54" s="213"/>
      <c r="C54" s="213"/>
      <c r="D54" s="252">
        <f>R49</f>
        <v>0</v>
      </c>
      <c r="E54" s="248"/>
      <c r="F54" s="248"/>
      <c r="G54" s="242"/>
      <c r="H54" s="243"/>
    </row>
    <row r="55" spans="1:22" ht="16.5" thickBot="1" x14ac:dyDescent="0.25">
      <c r="A55" s="231"/>
      <c r="B55" s="219"/>
      <c r="C55" s="219"/>
      <c r="D55" s="253">
        <f>R50</f>
        <v>0</v>
      </c>
      <c r="E55" s="254"/>
      <c r="F55" s="254"/>
      <c r="G55" s="219"/>
      <c r="H55" s="220"/>
    </row>
  </sheetData>
  <mergeCells count="79">
    <mergeCell ref="N53:Q53"/>
    <mergeCell ref="R53:V53"/>
    <mergeCell ref="D39:H39"/>
    <mergeCell ref="D42:H42"/>
    <mergeCell ref="M48:M53"/>
    <mergeCell ref="N48:V48"/>
    <mergeCell ref="N49:Q49"/>
    <mergeCell ref="R49:V49"/>
    <mergeCell ref="N50:Q50"/>
    <mergeCell ref="R50:V50"/>
    <mergeCell ref="N51:Q51"/>
    <mergeCell ref="R51:V51"/>
    <mergeCell ref="N52:Q52"/>
    <mergeCell ref="R52:V52"/>
    <mergeCell ref="R44:V44"/>
    <mergeCell ref="N45:Q45"/>
    <mergeCell ref="M42:M47"/>
    <mergeCell ref="N42:V42"/>
    <mergeCell ref="N43:Q43"/>
    <mergeCell ref="R43:V43"/>
    <mergeCell ref="N44:Q44"/>
    <mergeCell ref="R45:V45"/>
    <mergeCell ref="N46:Q46"/>
    <mergeCell ref="R46:V46"/>
    <mergeCell ref="N47:Q47"/>
    <mergeCell ref="R47:V47"/>
    <mergeCell ref="A23:H23"/>
    <mergeCell ref="M22:V22"/>
    <mergeCell ref="M31:V31"/>
    <mergeCell ref="M32:V32"/>
    <mergeCell ref="M36:M41"/>
    <mergeCell ref="N36:V36"/>
    <mergeCell ref="N37:Q37"/>
    <mergeCell ref="R37:V37"/>
    <mergeCell ref="N38:Q38"/>
    <mergeCell ref="R38:V38"/>
    <mergeCell ref="N39:Q39"/>
    <mergeCell ref="R39:V39"/>
    <mergeCell ref="N40:Q40"/>
    <mergeCell ref="R40:V40"/>
    <mergeCell ref="N41:Q41"/>
    <mergeCell ref="R41:V41"/>
    <mergeCell ref="C7:D7"/>
    <mergeCell ref="A19:H19"/>
    <mergeCell ref="A20:H20"/>
    <mergeCell ref="A21:H21"/>
    <mergeCell ref="A22:H22"/>
    <mergeCell ref="C6:D6"/>
    <mergeCell ref="A16:H16"/>
    <mergeCell ref="A17:H17"/>
    <mergeCell ref="M1:V1"/>
    <mergeCell ref="M2:V2"/>
    <mergeCell ref="M9:V9"/>
    <mergeCell ref="M10:V10"/>
    <mergeCell ref="M11:V11"/>
    <mergeCell ref="F4:G4"/>
    <mergeCell ref="C5:D5"/>
    <mergeCell ref="A13:G13"/>
    <mergeCell ref="A14:H14"/>
    <mergeCell ref="A15:H15"/>
    <mergeCell ref="C8:D8"/>
    <mergeCell ref="F8:G8"/>
    <mergeCell ref="F6:G6"/>
    <mergeCell ref="F7:G7"/>
    <mergeCell ref="A18:H18"/>
    <mergeCell ref="C9:D9"/>
    <mergeCell ref="F9:G9"/>
    <mergeCell ref="C10:D10"/>
    <mergeCell ref="F10:G10"/>
    <mergeCell ref="C11:D11"/>
    <mergeCell ref="A12:G12"/>
    <mergeCell ref="A1:A11"/>
    <mergeCell ref="B1:G1"/>
    <mergeCell ref="B2:C2"/>
    <mergeCell ref="B3:B11"/>
    <mergeCell ref="C3:D3"/>
    <mergeCell ref="F3:G3"/>
    <mergeCell ref="C4:D4"/>
    <mergeCell ref="F5:G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J35"/>
  <sheetViews>
    <sheetView view="pageBreakPreview" zoomScaleSheetLayoutView="100" workbookViewId="0">
      <selection activeCell="H17" sqref="H17"/>
    </sheetView>
  </sheetViews>
  <sheetFormatPr defaultRowHeight="12.75" x14ac:dyDescent="0.2"/>
  <cols>
    <col min="1" max="1" width="5.28515625" style="1" customWidth="1"/>
    <col min="2" max="2" width="3.42578125" style="1" customWidth="1"/>
    <col min="3" max="3" width="1.7109375" style="1" customWidth="1"/>
    <col min="4" max="4" width="9.28515625" style="1" customWidth="1"/>
    <col min="5" max="5" width="8.140625" style="1" customWidth="1"/>
    <col min="6" max="6" width="13.28515625" style="1" customWidth="1"/>
    <col min="7" max="7" width="6.28515625" style="1" customWidth="1"/>
    <col min="8" max="8" width="6" style="1" customWidth="1"/>
    <col min="9" max="9" width="11.5703125" style="1" customWidth="1"/>
    <col min="10" max="10" width="26.7109375" style="1" customWidth="1"/>
    <col min="11" max="16384" width="9.140625" style="1"/>
  </cols>
  <sheetData>
    <row r="1" spans="1:10" ht="21.75" customHeight="1" x14ac:dyDescent="0.2">
      <c r="A1" s="334" t="s">
        <v>43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0" ht="13.5" customHeight="1" x14ac:dyDescent="0.2"/>
    <row r="3" spans="1:10" ht="21.75" customHeight="1" x14ac:dyDescent="0.2">
      <c r="A3" s="1" t="s">
        <v>4</v>
      </c>
      <c r="C3" s="1" t="s">
        <v>75</v>
      </c>
      <c r="D3" s="1">
        <f>'3.FORM SKP'!H5</f>
        <v>0</v>
      </c>
    </row>
    <row r="4" spans="1:10" ht="21.75" customHeight="1" x14ac:dyDescent="0.2">
      <c r="A4" s="1" t="s">
        <v>5</v>
      </c>
      <c r="C4" s="1" t="s">
        <v>75</v>
      </c>
      <c r="D4" s="1">
        <f>'3.FORM SKP'!H6</f>
        <v>0</v>
      </c>
    </row>
    <row r="5" spans="1:10" ht="13.5" customHeight="1" x14ac:dyDescent="0.2"/>
    <row r="6" spans="1:10" ht="35.25" customHeight="1" x14ac:dyDescent="0.2">
      <c r="A6" s="2" t="s">
        <v>44</v>
      </c>
      <c r="B6" s="318" t="s">
        <v>45</v>
      </c>
      <c r="C6" s="318"/>
      <c r="D6" s="318"/>
      <c r="E6" s="318" t="s">
        <v>46</v>
      </c>
      <c r="F6" s="318"/>
      <c r="G6" s="318"/>
      <c r="H6" s="318"/>
      <c r="I6" s="318"/>
      <c r="J6" s="3" t="s">
        <v>59</v>
      </c>
    </row>
    <row r="7" spans="1:10" x14ac:dyDescent="0.2">
      <c r="A7" s="146">
        <v>1</v>
      </c>
      <c r="B7" s="318">
        <v>2</v>
      </c>
      <c r="C7" s="318"/>
      <c r="D7" s="318"/>
      <c r="E7" s="318">
        <v>3</v>
      </c>
      <c r="F7" s="318"/>
      <c r="G7" s="318"/>
      <c r="H7" s="318"/>
      <c r="I7" s="318"/>
      <c r="J7" s="146">
        <v>4</v>
      </c>
    </row>
    <row r="8" spans="1:10" ht="21" customHeight="1" x14ac:dyDescent="0.2">
      <c r="A8" s="5"/>
      <c r="B8" s="8"/>
      <c r="C8" s="14"/>
      <c r="D8" s="14"/>
      <c r="E8" s="8"/>
      <c r="F8" s="14"/>
      <c r="G8" s="14"/>
      <c r="H8" s="14"/>
      <c r="I8" s="9"/>
      <c r="J8" s="5"/>
    </row>
    <row r="9" spans="1:10" ht="21" customHeight="1" x14ac:dyDescent="0.2">
      <c r="A9" s="83">
        <v>1</v>
      </c>
      <c r="B9" s="417" t="str">
        <f>'4.PENGUKURAN'!A5</f>
        <v>01 Januari s.d 31 Desember 2015</v>
      </c>
      <c r="C9" s="420"/>
      <c r="D9" s="421"/>
      <c r="E9" s="84" t="s">
        <v>47</v>
      </c>
      <c r="F9" s="85"/>
      <c r="G9" s="85"/>
      <c r="H9" s="85"/>
      <c r="I9" s="86"/>
      <c r="J9" s="6"/>
    </row>
    <row r="10" spans="1:10" ht="21" customHeight="1" x14ac:dyDescent="0.2">
      <c r="A10" s="6"/>
      <c r="B10" s="417"/>
      <c r="C10" s="420"/>
      <c r="D10" s="421"/>
      <c r="E10" s="87" t="e">
        <f>'4.PENGUKURAN'!$T$63</f>
        <v>#DIV/0!</v>
      </c>
      <c r="F10" s="85" t="s">
        <v>48</v>
      </c>
      <c r="G10" s="85"/>
      <c r="H10" s="85"/>
      <c r="I10" s="86"/>
      <c r="J10" s="6"/>
    </row>
    <row r="11" spans="1:10" ht="21" customHeight="1" x14ac:dyDescent="0.2">
      <c r="A11" s="6"/>
      <c r="B11" s="417"/>
      <c r="C11" s="418"/>
      <c r="D11" s="419"/>
      <c r="E11" s="84" t="s">
        <v>49</v>
      </c>
      <c r="F11" s="85"/>
      <c r="G11" s="85"/>
      <c r="H11" s="85"/>
      <c r="I11" s="86"/>
      <c r="J11" s="6"/>
    </row>
    <row r="12" spans="1:10" ht="21" customHeight="1" x14ac:dyDescent="0.2">
      <c r="A12" s="6"/>
      <c r="B12" s="10"/>
      <c r="C12" s="15"/>
      <c r="D12" s="15"/>
      <c r="E12" s="10" t="s">
        <v>50</v>
      </c>
      <c r="F12" s="15"/>
      <c r="G12" s="16" t="s">
        <v>56</v>
      </c>
      <c r="H12" s="188">
        <v>0</v>
      </c>
      <c r="I12" s="189" t="str">
        <f>IF(H12&lt;=50,"Buruk",IF(H12&lt;=60,"Kurang",IF(H12&lt;=75,"Cukup",IF(H12&lt;=90.99,"Baik","Sangat Baik"))))</f>
        <v>Buruk</v>
      </c>
      <c r="J12" s="139">
        <f>'3.FORM SKP'!C8</f>
        <v>0</v>
      </c>
    </row>
    <row r="13" spans="1:10" ht="25.5" x14ac:dyDescent="0.2">
      <c r="A13" s="6"/>
      <c r="B13" s="10"/>
      <c r="C13" s="15"/>
      <c r="D13" s="15"/>
      <c r="E13" s="10" t="s">
        <v>51</v>
      </c>
      <c r="F13" s="15"/>
      <c r="G13" s="16" t="s">
        <v>56</v>
      </c>
      <c r="H13" s="188">
        <v>0</v>
      </c>
      <c r="I13" s="189" t="str">
        <f t="shared" ref="I13:I16" si="0">IF(H13&lt;=50,"Buruk",IF(H13&lt;=60,"Kurang",IF(H13&lt;=75,"Cukup",IF(H13&lt;=90.99,"Baik","Sangat Baik"))))</f>
        <v>Buruk</v>
      </c>
      <c r="J13" s="139" t="str">
        <f>'3.FORM SKP'!C9</f>
        <v>Universitas Maritim Raja Ali Haji</v>
      </c>
    </row>
    <row r="14" spans="1:10" ht="21" customHeight="1" x14ac:dyDescent="0.2">
      <c r="A14" s="6"/>
      <c r="B14" s="10"/>
      <c r="C14" s="15"/>
      <c r="D14" s="15"/>
      <c r="E14" s="10" t="s">
        <v>52</v>
      </c>
      <c r="F14" s="15"/>
      <c r="G14" s="16" t="s">
        <v>56</v>
      </c>
      <c r="H14" s="188">
        <v>0</v>
      </c>
      <c r="I14" s="189" t="str">
        <f t="shared" si="0"/>
        <v>Buruk</v>
      </c>
      <c r="J14" s="147"/>
    </row>
    <row r="15" spans="1:10" ht="21" customHeight="1" x14ac:dyDescent="0.2">
      <c r="A15" s="6"/>
      <c r="B15" s="10"/>
      <c r="C15" s="15"/>
      <c r="D15" s="15"/>
      <c r="E15" s="10" t="s">
        <v>53</v>
      </c>
      <c r="F15" s="15"/>
      <c r="G15" s="16" t="s">
        <v>56</v>
      </c>
      <c r="H15" s="188">
        <v>0</v>
      </c>
      <c r="I15" s="189" t="str">
        <f t="shared" si="0"/>
        <v>Buruk</v>
      </c>
      <c r="J15" s="147"/>
    </row>
    <row r="16" spans="1:10" ht="21" customHeight="1" x14ac:dyDescent="0.2">
      <c r="A16" s="6"/>
      <c r="B16" s="10"/>
      <c r="C16" s="15"/>
      <c r="D16" s="15"/>
      <c r="E16" s="10" t="s">
        <v>54</v>
      </c>
      <c r="F16" s="15"/>
      <c r="G16" s="16" t="s">
        <v>56</v>
      </c>
      <c r="H16" s="188">
        <v>0</v>
      </c>
      <c r="I16" s="189" t="str">
        <f t="shared" si="0"/>
        <v>Buruk</v>
      </c>
      <c r="J16" s="117">
        <f>'3.FORM SKP'!C5</f>
        <v>0</v>
      </c>
    </row>
    <row r="17" spans="1:10" ht="21" customHeight="1" x14ac:dyDescent="0.2">
      <c r="A17" s="6"/>
      <c r="B17" s="10"/>
      <c r="C17" s="15"/>
      <c r="D17" s="15"/>
      <c r="E17" s="12" t="s">
        <v>55</v>
      </c>
      <c r="F17" s="17"/>
      <c r="G17" s="22" t="s">
        <v>56</v>
      </c>
      <c r="H17" s="188" t="s">
        <v>115</v>
      </c>
      <c r="I17" s="189" t="str">
        <f>IF(H17="-","",IF(H17&lt;=50,"Buruk",IF(H17&lt;=60,"Kurang",IF(H17&lt;=75,"Cukup",IF(H17&lt;=90.99,"Baik","Sangat Baik")))))</f>
        <v/>
      </c>
      <c r="J17" s="83">
        <f>'3.FORM SKP'!C6</f>
        <v>0</v>
      </c>
    </row>
    <row r="18" spans="1:10" ht="21" customHeight="1" x14ac:dyDescent="0.2">
      <c r="A18" s="6"/>
      <c r="B18" s="10"/>
      <c r="C18" s="15"/>
      <c r="D18" s="11"/>
      <c r="E18" s="8" t="s">
        <v>57</v>
      </c>
      <c r="F18" s="14"/>
      <c r="G18" s="20" t="s">
        <v>56</v>
      </c>
      <c r="H18" s="190">
        <f>SUM(H12:H17)</f>
        <v>0</v>
      </c>
      <c r="I18" s="191"/>
      <c r="J18" s="6"/>
    </row>
    <row r="19" spans="1:10" ht="21" customHeight="1" x14ac:dyDescent="0.2">
      <c r="A19" s="6"/>
      <c r="B19" s="10"/>
      <c r="C19" s="15"/>
      <c r="D19" s="11"/>
      <c r="E19" s="10" t="s">
        <v>58</v>
      </c>
      <c r="F19" s="15"/>
      <c r="G19" s="16" t="s">
        <v>56</v>
      </c>
      <c r="H19" s="192">
        <f>IF(H17="-",IF(H17="-",H18/5,H18/6),H18/6)</f>
        <v>0</v>
      </c>
      <c r="I19" s="189" t="str">
        <f>IF(H19&lt;=50,"Buruk",IF(H19&lt;=60,"Kurang",IF(H19&lt;=75,"Cukup",IF(H19&lt;=90.99,"Baik","Sangat Baik"))))</f>
        <v>Buruk</v>
      </c>
      <c r="J19" s="6"/>
    </row>
    <row r="20" spans="1:10" ht="21" customHeight="1" x14ac:dyDescent="0.2">
      <c r="A20" s="7"/>
      <c r="B20" s="12"/>
      <c r="C20" s="17"/>
      <c r="D20" s="13"/>
      <c r="E20" s="12"/>
      <c r="F20" s="17"/>
      <c r="G20" s="17"/>
      <c r="H20" s="17"/>
      <c r="I20" s="13"/>
      <c r="J20" s="7"/>
    </row>
    <row r="25" spans="1:10" x14ac:dyDescent="0.2">
      <c r="J25" s="45"/>
    </row>
    <row r="28" spans="1:10" x14ac:dyDescent="0.2">
      <c r="J28" s="53"/>
    </row>
    <row r="35" spans="9:9" x14ac:dyDescent="0.2">
      <c r="I35" s="19"/>
    </row>
  </sheetData>
  <sheetProtection password="CC3F" sheet="1" objects="1" scenarios="1"/>
  <mergeCells count="7">
    <mergeCell ref="B11:D11"/>
    <mergeCell ref="B9:D10"/>
    <mergeCell ref="A1:J1"/>
    <mergeCell ref="B6:D6"/>
    <mergeCell ref="B7:D7"/>
    <mergeCell ref="E6:I6"/>
    <mergeCell ref="E7:I7"/>
  </mergeCells>
  <printOptions horizontalCentered="1"/>
  <pageMargins left="0.86" right="0.43307086614173201" top="0.74803149606299202" bottom="0.74803149606299202" header="0.31496062992126" footer="0.31496062992126"/>
  <pageSetup paperSize="256" scale="9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7030A0"/>
  </sheetPr>
  <dimension ref="A1:J100"/>
  <sheetViews>
    <sheetView tabSelected="1" view="pageBreakPreview" zoomScaleSheetLayoutView="100" workbookViewId="0">
      <selection activeCell="F49" sqref="F49"/>
    </sheetView>
  </sheetViews>
  <sheetFormatPr defaultRowHeight="18" customHeight="1" x14ac:dyDescent="0.2"/>
  <cols>
    <col min="1" max="1" width="4.85546875" style="21" customWidth="1"/>
    <col min="2" max="2" width="3.28515625" style="21" customWidth="1"/>
    <col min="3" max="3" width="7.140625" style="21" customWidth="1"/>
    <col min="4" max="4" width="4.42578125" style="21" customWidth="1"/>
    <col min="5" max="5" width="3.5703125" style="21" customWidth="1"/>
    <col min="6" max="6" width="17" style="21" customWidth="1"/>
    <col min="7" max="7" width="12.7109375" style="21" customWidth="1"/>
    <col min="8" max="8" width="10.28515625" style="21" customWidth="1"/>
    <col min="9" max="9" width="13.28515625" style="21" customWidth="1"/>
    <col min="10" max="10" width="15" style="21" customWidth="1"/>
    <col min="11" max="16384" width="9.140625" style="21"/>
  </cols>
  <sheetData>
    <row r="1" spans="1:10" ht="15.75" x14ac:dyDescent="0.2">
      <c r="H1" s="28"/>
    </row>
    <row r="2" spans="1:10" ht="15.75" x14ac:dyDescent="0.2"/>
    <row r="3" spans="1:10" ht="15.75" x14ac:dyDescent="0.2">
      <c r="J3" s="28"/>
    </row>
    <row r="4" spans="1:10" ht="15.75" x14ac:dyDescent="0.2">
      <c r="J4" s="28"/>
    </row>
    <row r="5" spans="1:10" ht="15.75" x14ac:dyDescent="0.2">
      <c r="J5" s="28"/>
    </row>
    <row r="6" spans="1:10" ht="18" customHeight="1" x14ac:dyDescent="0.25">
      <c r="A6" s="299" t="s">
        <v>60</v>
      </c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8" customHeight="1" x14ac:dyDescent="0.25">
      <c r="A7" s="299" t="s">
        <v>61</v>
      </c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8" customHeight="1" x14ac:dyDescent="0.2">
      <c r="J8" s="28"/>
    </row>
    <row r="9" spans="1:10" ht="18" customHeight="1" x14ac:dyDescent="0.2">
      <c r="A9" s="54"/>
      <c r="B9" s="54"/>
      <c r="C9" s="54"/>
      <c r="D9" s="54"/>
      <c r="E9" s="54"/>
      <c r="F9" s="54"/>
      <c r="G9" s="54"/>
      <c r="H9" s="54" t="s">
        <v>62</v>
      </c>
      <c r="I9" s="54"/>
      <c r="J9" s="54"/>
    </row>
    <row r="10" spans="1:10" ht="18" customHeight="1" x14ac:dyDescent="0.2">
      <c r="A10" s="54" t="str">
        <f>'2.COVER'!$A$48</f>
        <v>UNIVERSITAS MARITIM RAJA ALI HAJI</v>
      </c>
      <c r="B10" s="54"/>
      <c r="C10" s="54"/>
      <c r="D10" s="54"/>
      <c r="E10" s="54"/>
      <c r="F10" s="54"/>
      <c r="G10" s="54"/>
      <c r="H10" s="459" t="str">
        <f>'2.COVER'!$A$20</f>
        <v>01 Januari s.d 31 Desember 2015</v>
      </c>
      <c r="I10" s="459"/>
      <c r="J10" s="459"/>
    </row>
    <row r="11" spans="1:10" ht="18" customHeight="1" x14ac:dyDescent="0.2">
      <c r="A11" s="54"/>
      <c r="B11" s="54"/>
      <c r="C11" s="54"/>
      <c r="D11" s="54"/>
      <c r="E11" s="54"/>
      <c r="F11" s="54"/>
      <c r="G11" s="54"/>
      <c r="H11" s="125"/>
      <c r="I11" s="125"/>
      <c r="J11" s="125"/>
    </row>
    <row r="12" spans="1:10" ht="18" customHeight="1" x14ac:dyDescent="0.2">
      <c r="A12" s="55" t="s">
        <v>78</v>
      </c>
      <c r="B12" s="426" t="s">
        <v>63</v>
      </c>
      <c r="C12" s="427"/>
      <c r="D12" s="427"/>
      <c r="E12" s="427"/>
      <c r="F12" s="427"/>
      <c r="G12" s="427"/>
      <c r="H12" s="427"/>
      <c r="I12" s="427"/>
      <c r="J12" s="428"/>
    </row>
    <row r="13" spans="1:10" ht="18" customHeight="1" x14ac:dyDescent="0.2">
      <c r="A13" s="56"/>
      <c r="B13" s="57" t="s">
        <v>65</v>
      </c>
      <c r="C13" s="427" t="s">
        <v>64</v>
      </c>
      <c r="D13" s="427"/>
      <c r="E13" s="427"/>
      <c r="F13" s="427"/>
      <c r="G13" s="423">
        <f>'3.FORM SKP'!H5</f>
        <v>0</v>
      </c>
      <c r="H13" s="424"/>
      <c r="I13" s="424"/>
      <c r="J13" s="425"/>
    </row>
    <row r="14" spans="1:10" ht="18" customHeight="1" x14ac:dyDescent="0.2">
      <c r="A14" s="56"/>
      <c r="B14" s="60" t="s">
        <v>69</v>
      </c>
      <c r="C14" s="422" t="s">
        <v>5</v>
      </c>
      <c r="D14" s="422"/>
      <c r="E14" s="422"/>
      <c r="F14" s="422"/>
      <c r="G14" s="426">
        <f>'3.FORM SKP'!H6</f>
        <v>0</v>
      </c>
      <c r="H14" s="427"/>
      <c r="I14" s="427"/>
      <c r="J14" s="428"/>
    </row>
    <row r="15" spans="1:10" ht="18" customHeight="1" x14ac:dyDescent="0.2">
      <c r="A15" s="56"/>
      <c r="B15" s="60" t="s">
        <v>70</v>
      </c>
      <c r="C15" s="422" t="s">
        <v>66</v>
      </c>
      <c r="D15" s="422"/>
      <c r="E15" s="422"/>
      <c r="F15" s="422"/>
      <c r="G15" s="426">
        <f>'3.FORM SKP'!H7</f>
        <v>0</v>
      </c>
      <c r="H15" s="427"/>
      <c r="I15" s="427"/>
      <c r="J15" s="428"/>
    </row>
    <row r="16" spans="1:10" ht="18" customHeight="1" x14ac:dyDescent="0.2">
      <c r="A16" s="56"/>
      <c r="B16" s="60" t="s">
        <v>71</v>
      </c>
      <c r="C16" s="422" t="s">
        <v>67</v>
      </c>
      <c r="D16" s="422"/>
      <c r="E16" s="422"/>
      <c r="F16" s="422"/>
      <c r="G16" s="429">
        <f>'3.FORM SKP'!H8</f>
        <v>0</v>
      </c>
      <c r="H16" s="430"/>
      <c r="I16" s="430"/>
      <c r="J16" s="431"/>
    </row>
    <row r="17" spans="1:10" ht="18" customHeight="1" x14ac:dyDescent="0.2">
      <c r="A17" s="64"/>
      <c r="B17" s="60" t="s">
        <v>72</v>
      </c>
      <c r="C17" s="422" t="s">
        <v>68</v>
      </c>
      <c r="D17" s="422"/>
      <c r="E17" s="422"/>
      <c r="F17" s="422"/>
      <c r="G17" s="429" t="str">
        <f>'3.FORM SKP'!H9</f>
        <v>Universitas Maritim Raja Ali Haji</v>
      </c>
      <c r="H17" s="430"/>
      <c r="I17" s="430"/>
      <c r="J17" s="431"/>
    </row>
    <row r="18" spans="1:10" ht="18" customHeight="1" x14ac:dyDescent="0.2">
      <c r="A18" s="55" t="s">
        <v>79</v>
      </c>
      <c r="B18" s="426" t="s">
        <v>73</v>
      </c>
      <c r="C18" s="427"/>
      <c r="D18" s="427"/>
      <c r="E18" s="427"/>
      <c r="F18" s="427"/>
      <c r="G18" s="427"/>
      <c r="H18" s="427"/>
      <c r="I18" s="427"/>
      <c r="J18" s="428"/>
    </row>
    <row r="19" spans="1:10" ht="18" customHeight="1" x14ac:dyDescent="0.2">
      <c r="A19" s="65"/>
      <c r="B19" s="57" t="s">
        <v>65</v>
      </c>
      <c r="C19" s="427" t="s">
        <v>64</v>
      </c>
      <c r="D19" s="427"/>
      <c r="E19" s="427"/>
      <c r="F19" s="427"/>
      <c r="G19" s="423">
        <f>'3.FORM SKP'!C5</f>
        <v>0</v>
      </c>
      <c r="H19" s="424"/>
      <c r="I19" s="424"/>
      <c r="J19" s="425"/>
    </row>
    <row r="20" spans="1:10" ht="18" customHeight="1" x14ac:dyDescent="0.2">
      <c r="A20" s="65"/>
      <c r="B20" s="60" t="s">
        <v>69</v>
      </c>
      <c r="C20" s="422" t="s">
        <v>5</v>
      </c>
      <c r="D20" s="422"/>
      <c r="E20" s="422"/>
      <c r="F20" s="422"/>
      <c r="G20" s="426">
        <f>'1.DATA SKP'!$E$11</f>
        <v>0</v>
      </c>
      <c r="H20" s="427"/>
      <c r="I20" s="427"/>
      <c r="J20" s="428"/>
    </row>
    <row r="21" spans="1:10" ht="18" customHeight="1" x14ac:dyDescent="0.2">
      <c r="A21" s="65"/>
      <c r="B21" s="60" t="s">
        <v>70</v>
      </c>
      <c r="C21" s="422" t="s">
        <v>66</v>
      </c>
      <c r="D21" s="422"/>
      <c r="E21" s="422"/>
      <c r="F21" s="422"/>
      <c r="G21" s="429">
        <f>'3.FORM SKP'!C7</f>
        <v>0</v>
      </c>
      <c r="H21" s="430"/>
      <c r="I21" s="430"/>
      <c r="J21" s="431"/>
    </row>
    <row r="22" spans="1:10" ht="18" customHeight="1" x14ac:dyDescent="0.2">
      <c r="A22" s="65"/>
      <c r="B22" s="60" t="s">
        <v>71</v>
      </c>
      <c r="C22" s="422" t="s">
        <v>67</v>
      </c>
      <c r="D22" s="422"/>
      <c r="E22" s="422"/>
      <c r="F22" s="422"/>
      <c r="G22" s="429">
        <f>'3.FORM SKP'!C8</f>
        <v>0</v>
      </c>
      <c r="H22" s="430"/>
      <c r="I22" s="430"/>
      <c r="J22" s="431"/>
    </row>
    <row r="23" spans="1:10" ht="18" customHeight="1" x14ac:dyDescent="0.2">
      <c r="A23" s="66"/>
      <c r="B23" s="60" t="s">
        <v>72</v>
      </c>
      <c r="C23" s="422" t="s">
        <v>68</v>
      </c>
      <c r="D23" s="422"/>
      <c r="E23" s="422"/>
      <c r="F23" s="422"/>
      <c r="G23" s="429" t="str">
        <f>'3.FORM SKP'!C9</f>
        <v>Universitas Maritim Raja Ali Haji</v>
      </c>
      <c r="H23" s="430"/>
      <c r="I23" s="430"/>
      <c r="J23" s="431"/>
    </row>
    <row r="24" spans="1:10" ht="18" customHeight="1" x14ac:dyDescent="0.2">
      <c r="A24" s="55" t="s">
        <v>80</v>
      </c>
      <c r="B24" s="426" t="s">
        <v>74</v>
      </c>
      <c r="C24" s="427"/>
      <c r="D24" s="427"/>
      <c r="E24" s="427"/>
      <c r="F24" s="427"/>
      <c r="G24" s="427"/>
      <c r="H24" s="427"/>
      <c r="I24" s="427"/>
      <c r="J24" s="428"/>
    </row>
    <row r="25" spans="1:10" ht="18" customHeight="1" x14ac:dyDescent="0.2">
      <c r="A25" s="56"/>
      <c r="B25" s="57" t="s">
        <v>65</v>
      </c>
      <c r="C25" s="427" t="s">
        <v>64</v>
      </c>
      <c r="D25" s="427"/>
      <c r="E25" s="427"/>
      <c r="F25" s="427"/>
      <c r="G25" s="423">
        <f>'1.DATA SKP'!E16</f>
        <v>0</v>
      </c>
      <c r="H25" s="424"/>
      <c r="I25" s="424"/>
      <c r="J25" s="425"/>
    </row>
    <row r="26" spans="1:10" ht="18" customHeight="1" x14ac:dyDescent="0.2">
      <c r="A26" s="56"/>
      <c r="B26" s="60" t="s">
        <v>69</v>
      </c>
      <c r="C26" s="422" t="s">
        <v>5</v>
      </c>
      <c r="D26" s="422"/>
      <c r="E26" s="422"/>
      <c r="F26" s="422"/>
      <c r="G26" s="426">
        <f>'1.DATA SKP'!E17</f>
        <v>0</v>
      </c>
      <c r="H26" s="427"/>
      <c r="I26" s="427"/>
      <c r="J26" s="428"/>
    </row>
    <row r="27" spans="1:10" ht="18" customHeight="1" x14ac:dyDescent="0.2">
      <c r="A27" s="56"/>
      <c r="B27" s="60" t="s">
        <v>70</v>
      </c>
      <c r="C27" s="422" t="s">
        <v>66</v>
      </c>
      <c r="D27" s="422"/>
      <c r="E27" s="422"/>
      <c r="F27" s="422"/>
      <c r="G27" s="426">
        <f>'1.DATA SKP'!E18</f>
        <v>0</v>
      </c>
      <c r="H27" s="427"/>
      <c r="I27" s="427"/>
      <c r="J27" s="428"/>
    </row>
    <row r="28" spans="1:10" ht="18" customHeight="1" x14ac:dyDescent="0.2">
      <c r="A28" s="56"/>
      <c r="B28" s="60" t="s">
        <v>71</v>
      </c>
      <c r="C28" s="422" t="s">
        <v>67</v>
      </c>
      <c r="D28" s="422"/>
      <c r="E28" s="422"/>
      <c r="F28" s="422"/>
      <c r="G28" s="429">
        <f>'1.DATA SKP'!E19</f>
        <v>0</v>
      </c>
      <c r="H28" s="430"/>
      <c r="I28" s="430"/>
      <c r="J28" s="431"/>
    </row>
    <row r="29" spans="1:10" ht="18" customHeight="1" x14ac:dyDescent="0.2">
      <c r="A29" s="64"/>
      <c r="B29" s="60" t="s">
        <v>72</v>
      </c>
      <c r="C29" s="422" t="s">
        <v>68</v>
      </c>
      <c r="D29" s="422"/>
      <c r="E29" s="422"/>
      <c r="F29" s="422"/>
      <c r="G29" s="429" t="str">
        <f>'1.DATA SKP'!E20</f>
        <v>Universitas Maritim Raja Ali Haji</v>
      </c>
      <c r="H29" s="430"/>
      <c r="I29" s="430"/>
      <c r="J29" s="431"/>
    </row>
    <row r="30" spans="1:10" ht="18" customHeight="1" x14ac:dyDescent="0.2">
      <c r="A30" s="55" t="s">
        <v>101</v>
      </c>
      <c r="B30" s="454" t="s">
        <v>76</v>
      </c>
      <c r="C30" s="455"/>
      <c r="D30" s="455"/>
      <c r="E30" s="455"/>
      <c r="F30" s="455"/>
      <c r="G30" s="455"/>
      <c r="H30" s="455"/>
      <c r="I30" s="456"/>
      <c r="J30" s="67" t="s">
        <v>85</v>
      </c>
    </row>
    <row r="31" spans="1:10" ht="15.75" x14ac:dyDescent="0.2">
      <c r="A31" s="68"/>
      <c r="B31" s="437" t="s">
        <v>77</v>
      </c>
      <c r="C31" s="455" t="s">
        <v>104</v>
      </c>
      <c r="D31" s="455"/>
      <c r="E31" s="455"/>
      <c r="F31" s="455"/>
      <c r="G31" s="455"/>
      <c r="H31" s="450" t="e">
        <f>'5.PERILAKU KERJA'!$E$10</f>
        <v>#DIV/0!</v>
      </c>
      <c r="I31" s="452" t="s">
        <v>102</v>
      </c>
      <c r="J31" s="457" t="e">
        <f>H31*60%</f>
        <v>#DIV/0!</v>
      </c>
    </row>
    <row r="32" spans="1:10" ht="15.75" x14ac:dyDescent="0.2">
      <c r="A32" s="68"/>
      <c r="B32" s="439"/>
      <c r="C32" s="422"/>
      <c r="D32" s="422"/>
      <c r="E32" s="422"/>
      <c r="F32" s="422"/>
      <c r="G32" s="422"/>
      <c r="H32" s="451"/>
      <c r="I32" s="453"/>
      <c r="J32" s="458"/>
    </row>
    <row r="33" spans="1:10" ht="18" customHeight="1" x14ac:dyDescent="0.2">
      <c r="A33" s="68"/>
      <c r="B33" s="437" t="s">
        <v>69</v>
      </c>
      <c r="C33" s="444" t="s">
        <v>84</v>
      </c>
      <c r="D33" s="445"/>
      <c r="E33" s="60" t="s">
        <v>78</v>
      </c>
      <c r="F33" s="63" t="str">
        <f>'5.PERILAKU KERJA'!E12</f>
        <v>Orientasi Pelayanan</v>
      </c>
      <c r="G33" s="63"/>
      <c r="H33" s="81">
        <f>'5.PERILAKU KERJA'!H12</f>
        <v>0</v>
      </c>
      <c r="I33" s="66" t="str">
        <f>'5.PERILAKU KERJA'!I12</f>
        <v>Buruk</v>
      </c>
      <c r="J33" s="69"/>
    </row>
    <row r="34" spans="1:10" ht="18" customHeight="1" x14ac:dyDescent="0.2">
      <c r="A34" s="68"/>
      <c r="B34" s="438"/>
      <c r="C34" s="446"/>
      <c r="D34" s="447"/>
      <c r="E34" s="60" t="s">
        <v>79</v>
      </c>
      <c r="F34" s="427" t="str">
        <f>'5.PERILAKU KERJA'!E13</f>
        <v>Integritas</v>
      </c>
      <c r="G34" s="428"/>
      <c r="H34" s="76">
        <f>'5.PERILAKU KERJA'!H13</f>
        <v>0</v>
      </c>
      <c r="I34" s="67" t="str">
        <f>'5.PERILAKU KERJA'!I13</f>
        <v>Buruk</v>
      </c>
      <c r="J34" s="69"/>
    </row>
    <row r="35" spans="1:10" ht="18" customHeight="1" x14ac:dyDescent="0.2">
      <c r="A35" s="68"/>
      <c r="B35" s="438"/>
      <c r="C35" s="446"/>
      <c r="D35" s="447"/>
      <c r="E35" s="60" t="s">
        <v>80</v>
      </c>
      <c r="F35" s="427" t="str">
        <f>'5.PERILAKU KERJA'!E14</f>
        <v>Komitmen</v>
      </c>
      <c r="G35" s="428"/>
      <c r="H35" s="76">
        <f>'5.PERILAKU KERJA'!H14</f>
        <v>0</v>
      </c>
      <c r="I35" s="67" t="str">
        <f>'5.PERILAKU KERJA'!I14</f>
        <v>Buruk</v>
      </c>
      <c r="J35" s="69"/>
    </row>
    <row r="36" spans="1:10" ht="18" customHeight="1" x14ac:dyDescent="0.2">
      <c r="A36" s="68"/>
      <c r="B36" s="438"/>
      <c r="C36" s="446"/>
      <c r="D36" s="447"/>
      <c r="E36" s="60">
        <v>4</v>
      </c>
      <c r="F36" s="427" t="str">
        <f>'5.PERILAKU KERJA'!E15</f>
        <v>Disiplin</v>
      </c>
      <c r="G36" s="428"/>
      <c r="H36" s="76">
        <f>'5.PERILAKU KERJA'!H15</f>
        <v>0</v>
      </c>
      <c r="I36" s="67" t="str">
        <f>'5.PERILAKU KERJA'!I15</f>
        <v>Buruk</v>
      </c>
      <c r="J36" s="69"/>
    </row>
    <row r="37" spans="1:10" ht="18" customHeight="1" x14ac:dyDescent="0.2">
      <c r="A37" s="68"/>
      <c r="B37" s="438"/>
      <c r="C37" s="446"/>
      <c r="D37" s="447"/>
      <c r="E37" s="60" t="s">
        <v>81</v>
      </c>
      <c r="F37" s="427" t="str">
        <f>'5.PERILAKU KERJA'!E16</f>
        <v>Kerjasama</v>
      </c>
      <c r="G37" s="428"/>
      <c r="H37" s="76">
        <f>'5.PERILAKU KERJA'!H16</f>
        <v>0</v>
      </c>
      <c r="I37" s="67" t="str">
        <f>'5.PERILAKU KERJA'!I16</f>
        <v>Buruk</v>
      </c>
      <c r="J37" s="69"/>
    </row>
    <row r="38" spans="1:10" ht="18" customHeight="1" x14ac:dyDescent="0.2">
      <c r="A38" s="68"/>
      <c r="B38" s="438"/>
      <c r="C38" s="446"/>
      <c r="D38" s="447"/>
      <c r="E38" s="60" t="s">
        <v>82</v>
      </c>
      <c r="F38" s="427" t="str">
        <f>'5.PERILAKU KERJA'!E17</f>
        <v>Kepemimpinan</v>
      </c>
      <c r="G38" s="428"/>
      <c r="H38" s="76" t="str">
        <f>'5.PERILAKU KERJA'!H17</f>
        <v>-</v>
      </c>
      <c r="I38" s="67" t="str">
        <f>'5.PERILAKU KERJA'!I17</f>
        <v/>
      </c>
      <c r="J38" s="69"/>
    </row>
    <row r="39" spans="1:10" ht="18" customHeight="1" x14ac:dyDescent="0.2">
      <c r="A39" s="68"/>
      <c r="B39" s="438"/>
      <c r="C39" s="446"/>
      <c r="D39" s="447"/>
      <c r="E39" s="426" t="s">
        <v>57</v>
      </c>
      <c r="F39" s="427"/>
      <c r="G39" s="428"/>
      <c r="H39" s="82">
        <f>'5.PERILAKU KERJA'!H18</f>
        <v>0</v>
      </c>
      <c r="I39" s="67">
        <f>'5.PERILAKU KERJA'!I18</f>
        <v>0</v>
      </c>
      <c r="J39" s="69"/>
    </row>
    <row r="40" spans="1:10" ht="18" customHeight="1" x14ac:dyDescent="0.2">
      <c r="A40" s="68"/>
      <c r="B40" s="438"/>
      <c r="C40" s="446"/>
      <c r="D40" s="447"/>
      <c r="E40" s="426" t="s">
        <v>58</v>
      </c>
      <c r="F40" s="427"/>
      <c r="G40" s="428"/>
      <c r="H40" s="80">
        <f>'5.PERILAKU KERJA'!H19</f>
        <v>0</v>
      </c>
      <c r="I40" s="55" t="str">
        <f>'5.PERILAKU KERJA'!I19</f>
        <v>Buruk</v>
      </c>
      <c r="J40" s="69"/>
    </row>
    <row r="41" spans="1:10" ht="18" customHeight="1" x14ac:dyDescent="0.2">
      <c r="A41" s="61"/>
      <c r="B41" s="439"/>
      <c r="C41" s="448"/>
      <c r="D41" s="449"/>
      <c r="E41" s="58" t="s">
        <v>83</v>
      </c>
      <c r="F41" s="59"/>
      <c r="G41" s="59"/>
      <c r="H41" s="180">
        <f>H40</f>
        <v>0</v>
      </c>
      <c r="I41" s="148" t="s">
        <v>103</v>
      </c>
      <c r="J41" s="181">
        <f>H41*40%</f>
        <v>0</v>
      </c>
    </row>
    <row r="42" spans="1:10" ht="18" customHeight="1" x14ac:dyDescent="0.2">
      <c r="A42" s="437" t="s">
        <v>86</v>
      </c>
      <c r="B42" s="440"/>
      <c r="C42" s="440"/>
      <c r="D42" s="440"/>
      <c r="E42" s="440"/>
      <c r="F42" s="440"/>
      <c r="G42" s="440"/>
      <c r="H42" s="440"/>
      <c r="I42" s="441"/>
      <c r="J42" s="182" t="e">
        <f>J31+J41</f>
        <v>#DIV/0!</v>
      </c>
    </row>
    <row r="43" spans="1:10" ht="18" customHeight="1" x14ac:dyDescent="0.2">
      <c r="A43" s="439"/>
      <c r="B43" s="442"/>
      <c r="C43" s="442"/>
      <c r="D43" s="442"/>
      <c r="E43" s="442"/>
      <c r="F43" s="442"/>
      <c r="G43" s="442"/>
      <c r="H43" s="442"/>
      <c r="I43" s="443"/>
      <c r="J43" s="183" t="e">
        <f>IF(J42&lt;=50,"Buruk",IF(J42&lt;=60,"Kurang",IF(J42&lt;=75,"Cukup",IF(J42&lt;=90.99,"Baik","Sangat Baik"))))</f>
        <v>#DIV/0!</v>
      </c>
    </row>
    <row r="44" spans="1:10" s="30" customFormat="1" ht="18" customHeight="1" x14ac:dyDescent="0.25">
      <c r="A44" s="70" t="s">
        <v>81</v>
      </c>
      <c r="B44" s="71" t="s">
        <v>87</v>
      </c>
      <c r="C44" s="71"/>
      <c r="D44" s="71"/>
      <c r="E44" s="71"/>
      <c r="F44" s="71"/>
      <c r="G44" s="71"/>
      <c r="H44" s="71"/>
      <c r="I44" s="71"/>
      <c r="J44" s="72"/>
    </row>
    <row r="45" spans="1:10" ht="18" customHeight="1" x14ac:dyDescent="0.2">
      <c r="A45" s="68"/>
      <c r="B45" s="73" t="s">
        <v>88</v>
      </c>
      <c r="C45" s="73"/>
      <c r="D45" s="73"/>
      <c r="E45" s="73"/>
      <c r="F45" s="73"/>
      <c r="G45" s="73"/>
      <c r="H45" s="73"/>
      <c r="I45" s="73"/>
      <c r="J45" s="69"/>
    </row>
    <row r="46" spans="1:10" ht="18" customHeight="1" x14ac:dyDescent="0.2">
      <c r="A46" s="68"/>
      <c r="B46" s="73"/>
      <c r="C46" s="73"/>
      <c r="D46" s="73"/>
      <c r="E46" s="73"/>
      <c r="F46" s="73"/>
      <c r="G46" s="73"/>
      <c r="H46" s="73"/>
      <c r="I46" s="73"/>
      <c r="J46" s="69"/>
    </row>
    <row r="47" spans="1:10" ht="18" customHeight="1" x14ac:dyDescent="0.2">
      <c r="A47" s="68"/>
      <c r="B47" s="73"/>
      <c r="C47" s="73"/>
      <c r="D47" s="73"/>
      <c r="E47" s="73"/>
      <c r="F47" s="73"/>
      <c r="G47" s="73"/>
      <c r="H47" s="73"/>
      <c r="I47" s="73"/>
      <c r="J47" s="69"/>
    </row>
    <row r="48" spans="1:10" ht="18" customHeight="1" x14ac:dyDescent="0.2">
      <c r="A48" s="68"/>
      <c r="B48" s="73"/>
      <c r="C48" s="73"/>
      <c r="D48" s="73"/>
      <c r="E48" s="73"/>
      <c r="F48" s="73"/>
      <c r="G48" s="73"/>
      <c r="H48" s="73"/>
      <c r="I48" s="73"/>
      <c r="J48" s="69"/>
    </row>
    <row r="49" spans="1:10" ht="18" customHeight="1" x14ac:dyDescent="0.2">
      <c r="A49" s="68"/>
      <c r="B49" s="73"/>
      <c r="C49" s="73"/>
      <c r="D49" s="73"/>
      <c r="E49" s="73"/>
      <c r="F49" s="73"/>
      <c r="G49" s="73"/>
      <c r="H49" s="73"/>
      <c r="I49" s="73"/>
      <c r="J49" s="69"/>
    </row>
    <row r="50" spans="1:10" ht="18" customHeight="1" x14ac:dyDescent="0.2">
      <c r="A50" s="68"/>
      <c r="B50" s="73"/>
      <c r="C50" s="73"/>
      <c r="D50" s="73"/>
      <c r="E50" s="73"/>
      <c r="F50" s="73"/>
      <c r="G50" s="73"/>
      <c r="H50" s="73"/>
      <c r="I50" s="73" t="s">
        <v>89</v>
      </c>
      <c r="J50" s="69"/>
    </row>
    <row r="51" spans="1:10" ht="18" customHeight="1" x14ac:dyDescent="0.2">
      <c r="A51" s="61"/>
      <c r="B51" s="62"/>
      <c r="C51" s="62"/>
      <c r="D51" s="62"/>
      <c r="E51" s="62"/>
      <c r="F51" s="62"/>
      <c r="G51" s="62"/>
      <c r="H51" s="62"/>
      <c r="I51" s="62"/>
      <c r="J51" s="63"/>
    </row>
    <row r="52" spans="1:10" ht="18" customHeight="1" x14ac:dyDescent="0.2">
      <c r="A52" s="73"/>
      <c r="B52" s="73"/>
      <c r="C52" s="73"/>
      <c r="D52" s="73"/>
      <c r="E52" s="73"/>
      <c r="F52" s="73"/>
      <c r="G52" s="73"/>
      <c r="H52" s="73"/>
      <c r="I52" s="73"/>
      <c r="J52" s="73"/>
    </row>
    <row r="53" spans="1:10" ht="18" customHeight="1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</row>
    <row r="54" spans="1:10" ht="18" customHeight="1" x14ac:dyDescent="0.2">
      <c r="A54" s="70" t="s">
        <v>82</v>
      </c>
      <c r="B54" s="71" t="s">
        <v>90</v>
      </c>
      <c r="C54" s="71"/>
      <c r="D54" s="71"/>
      <c r="E54" s="71"/>
      <c r="F54" s="71"/>
      <c r="G54" s="71"/>
      <c r="H54" s="71"/>
      <c r="I54" s="71"/>
      <c r="J54" s="72"/>
    </row>
    <row r="55" spans="1:10" ht="18" customHeight="1" x14ac:dyDescent="0.2">
      <c r="A55" s="68"/>
      <c r="B55" s="73"/>
      <c r="C55" s="73"/>
      <c r="D55" s="73"/>
      <c r="E55" s="73"/>
      <c r="F55" s="73"/>
      <c r="G55" s="73"/>
      <c r="H55" s="73"/>
      <c r="I55" s="73"/>
      <c r="J55" s="69"/>
    </row>
    <row r="56" spans="1:10" ht="18" customHeight="1" x14ac:dyDescent="0.2">
      <c r="A56" s="68"/>
      <c r="B56" s="73"/>
      <c r="C56" s="73"/>
      <c r="D56" s="73"/>
      <c r="E56" s="73"/>
      <c r="F56" s="73"/>
      <c r="G56" s="73"/>
      <c r="H56" s="73"/>
      <c r="I56" s="73"/>
      <c r="J56" s="69"/>
    </row>
    <row r="57" spans="1:10" ht="18" customHeight="1" x14ac:dyDescent="0.2">
      <c r="A57" s="68"/>
      <c r="B57" s="73"/>
      <c r="C57" s="73"/>
      <c r="D57" s="73"/>
      <c r="E57" s="73"/>
      <c r="F57" s="73"/>
      <c r="G57" s="73"/>
      <c r="H57" s="73"/>
      <c r="I57" s="73"/>
      <c r="J57" s="69"/>
    </row>
    <row r="58" spans="1:10" ht="18" customHeight="1" x14ac:dyDescent="0.2">
      <c r="A58" s="68"/>
      <c r="B58" s="73"/>
      <c r="C58" s="73"/>
      <c r="D58" s="73"/>
      <c r="E58" s="73"/>
      <c r="F58" s="73"/>
      <c r="G58" s="73"/>
      <c r="H58" s="73"/>
      <c r="I58" s="73"/>
      <c r="J58" s="69"/>
    </row>
    <row r="59" spans="1:10" ht="18" customHeight="1" x14ac:dyDescent="0.2">
      <c r="A59" s="68"/>
      <c r="B59" s="73"/>
      <c r="C59" s="73"/>
      <c r="D59" s="73"/>
      <c r="E59" s="73"/>
      <c r="F59" s="73"/>
      <c r="G59" s="73"/>
      <c r="H59" s="73"/>
      <c r="I59" s="73"/>
      <c r="J59" s="69"/>
    </row>
    <row r="60" spans="1:10" ht="18" customHeight="1" x14ac:dyDescent="0.2">
      <c r="A60" s="68"/>
      <c r="B60" s="73"/>
      <c r="C60" s="73"/>
      <c r="D60" s="73"/>
      <c r="E60" s="73"/>
      <c r="F60" s="73"/>
      <c r="G60" s="73"/>
      <c r="H60" s="73"/>
      <c r="I60" s="73" t="s">
        <v>89</v>
      </c>
      <c r="J60" s="69"/>
    </row>
    <row r="61" spans="1:10" ht="18" customHeight="1" x14ac:dyDescent="0.2">
      <c r="A61" s="61"/>
      <c r="B61" s="62"/>
      <c r="C61" s="62"/>
      <c r="D61" s="62"/>
      <c r="E61" s="62"/>
      <c r="F61" s="62"/>
      <c r="G61" s="62"/>
      <c r="H61" s="62"/>
      <c r="I61" s="62"/>
      <c r="J61" s="63"/>
    </row>
    <row r="62" spans="1:10" ht="18" customHeight="1" x14ac:dyDescent="0.2">
      <c r="A62" s="70" t="s">
        <v>100</v>
      </c>
      <c r="B62" s="71" t="s">
        <v>91</v>
      </c>
      <c r="C62" s="71"/>
      <c r="D62" s="71"/>
      <c r="E62" s="71"/>
      <c r="F62" s="71"/>
      <c r="G62" s="71"/>
      <c r="H62" s="71"/>
      <c r="I62" s="71"/>
      <c r="J62" s="72"/>
    </row>
    <row r="63" spans="1:10" ht="18" customHeight="1" x14ac:dyDescent="0.2">
      <c r="A63" s="68"/>
      <c r="B63" s="73" t="s">
        <v>92</v>
      </c>
      <c r="C63" s="73"/>
      <c r="D63" s="73"/>
      <c r="E63" s="73"/>
      <c r="F63" s="73"/>
      <c r="G63" s="73"/>
      <c r="H63" s="73"/>
      <c r="I63" s="73"/>
      <c r="J63" s="69"/>
    </row>
    <row r="64" spans="1:10" ht="18" customHeight="1" x14ac:dyDescent="0.2">
      <c r="A64" s="68"/>
      <c r="B64" s="73"/>
      <c r="C64" s="73"/>
      <c r="D64" s="73"/>
      <c r="E64" s="73"/>
      <c r="F64" s="73"/>
      <c r="G64" s="73"/>
      <c r="H64" s="73"/>
      <c r="I64" s="73"/>
      <c r="J64" s="69"/>
    </row>
    <row r="65" spans="1:10" ht="18" customHeight="1" x14ac:dyDescent="0.2">
      <c r="A65" s="68"/>
      <c r="B65" s="73"/>
      <c r="C65" s="73"/>
      <c r="D65" s="73"/>
      <c r="E65" s="73"/>
      <c r="F65" s="73"/>
      <c r="G65" s="73"/>
      <c r="H65" s="73"/>
      <c r="I65" s="73"/>
      <c r="J65" s="69"/>
    </row>
    <row r="66" spans="1:10" ht="18" customHeight="1" x14ac:dyDescent="0.2">
      <c r="A66" s="68"/>
      <c r="B66" s="73"/>
      <c r="C66" s="73"/>
      <c r="D66" s="73"/>
      <c r="E66" s="73"/>
      <c r="F66" s="73"/>
      <c r="G66" s="73"/>
      <c r="H66" s="73"/>
      <c r="I66" s="73"/>
      <c r="J66" s="69"/>
    </row>
    <row r="67" spans="1:10" ht="18" customHeight="1" x14ac:dyDescent="0.2">
      <c r="A67" s="68"/>
      <c r="B67" s="73"/>
      <c r="C67" s="73"/>
      <c r="D67" s="73"/>
      <c r="E67" s="73"/>
      <c r="F67" s="73"/>
      <c r="G67" s="73"/>
      <c r="H67" s="73"/>
      <c r="I67" s="73"/>
      <c r="J67" s="69"/>
    </row>
    <row r="68" spans="1:10" ht="18" customHeight="1" x14ac:dyDescent="0.2">
      <c r="A68" s="68"/>
      <c r="B68" s="73"/>
      <c r="C68" s="73"/>
      <c r="D68" s="73"/>
      <c r="E68" s="73"/>
      <c r="F68" s="73"/>
      <c r="G68" s="73"/>
      <c r="H68" s="73"/>
      <c r="I68" s="73"/>
      <c r="J68" s="69"/>
    </row>
    <row r="69" spans="1:10" ht="18" customHeight="1" x14ac:dyDescent="0.2">
      <c r="A69" s="68"/>
      <c r="B69" s="73"/>
      <c r="C69" s="73"/>
      <c r="D69" s="73"/>
      <c r="E69" s="73"/>
      <c r="F69" s="73"/>
      <c r="G69" s="73"/>
      <c r="H69" s="73"/>
      <c r="I69" s="73" t="s">
        <v>89</v>
      </c>
      <c r="J69" s="69"/>
    </row>
    <row r="70" spans="1:10" ht="18" customHeight="1" x14ac:dyDescent="0.2">
      <c r="A70" s="61"/>
      <c r="B70" s="62"/>
      <c r="C70" s="62"/>
      <c r="D70" s="62"/>
      <c r="E70" s="62"/>
      <c r="F70" s="62"/>
      <c r="G70" s="62"/>
      <c r="H70" s="62"/>
      <c r="I70" s="62"/>
      <c r="J70" s="63"/>
    </row>
    <row r="71" spans="1:10" ht="18" customHeight="1" x14ac:dyDescent="0.2">
      <c r="A71" s="70" t="s">
        <v>99</v>
      </c>
      <c r="B71" s="71" t="s">
        <v>93</v>
      </c>
      <c r="C71" s="71"/>
      <c r="D71" s="71"/>
      <c r="E71" s="71"/>
      <c r="F71" s="71"/>
      <c r="G71" s="71"/>
      <c r="H71" s="71"/>
      <c r="I71" s="71"/>
      <c r="J71" s="72"/>
    </row>
    <row r="72" spans="1:10" ht="18" customHeight="1" x14ac:dyDescent="0.2">
      <c r="A72" s="68"/>
      <c r="B72" s="73"/>
      <c r="C72" s="73"/>
      <c r="D72" s="73"/>
      <c r="E72" s="73"/>
      <c r="F72" s="73"/>
      <c r="G72" s="73"/>
      <c r="H72" s="73"/>
      <c r="I72" s="73"/>
      <c r="J72" s="69"/>
    </row>
    <row r="73" spans="1:10" ht="18" customHeight="1" x14ac:dyDescent="0.2">
      <c r="A73" s="68"/>
      <c r="B73" s="73"/>
      <c r="C73" s="73"/>
      <c r="D73" s="73"/>
      <c r="E73" s="73"/>
      <c r="F73" s="73"/>
      <c r="G73" s="73"/>
      <c r="H73" s="73"/>
      <c r="I73" s="73"/>
      <c r="J73" s="69"/>
    </row>
    <row r="74" spans="1:10" ht="18" customHeight="1" x14ac:dyDescent="0.2">
      <c r="A74" s="68"/>
      <c r="B74" s="73"/>
      <c r="C74" s="73"/>
      <c r="D74" s="73"/>
      <c r="E74" s="73"/>
      <c r="F74" s="73"/>
      <c r="G74" s="73"/>
      <c r="H74" s="73"/>
      <c r="I74" s="73"/>
      <c r="J74" s="69"/>
    </row>
    <row r="75" spans="1:10" ht="18" customHeight="1" x14ac:dyDescent="0.2">
      <c r="A75" s="68"/>
      <c r="B75" s="73"/>
      <c r="C75" s="73"/>
      <c r="D75" s="73"/>
      <c r="E75" s="73"/>
      <c r="F75" s="73"/>
      <c r="G75" s="73"/>
      <c r="H75" s="73"/>
      <c r="I75" s="73"/>
      <c r="J75" s="69"/>
    </row>
    <row r="76" spans="1:10" ht="18" customHeight="1" x14ac:dyDescent="0.2">
      <c r="A76" s="68"/>
      <c r="B76" s="73"/>
      <c r="C76" s="73"/>
      <c r="D76" s="73"/>
      <c r="E76" s="73"/>
      <c r="F76" s="73"/>
      <c r="G76" s="73"/>
      <c r="H76" s="73"/>
      <c r="I76" s="73"/>
      <c r="J76" s="69"/>
    </row>
    <row r="77" spans="1:10" ht="18" customHeight="1" x14ac:dyDescent="0.2">
      <c r="A77" s="68"/>
      <c r="B77" s="73"/>
      <c r="C77" s="73"/>
      <c r="D77" s="73"/>
      <c r="E77" s="73"/>
      <c r="F77" s="73"/>
      <c r="G77" s="73"/>
      <c r="H77" s="73"/>
      <c r="I77" s="73"/>
      <c r="J77" s="69"/>
    </row>
    <row r="78" spans="1:10" ht="18" customHeight="1" x14ac:dyDescent="0.2">
      <c r="A78" s="61"/>
      <c r="B78" s="62"/>
      <c r="C78" s="62"/>
      <c r="D78" s="62"/>
      <c r="E78" s="62"/>
      <c r="F78" s="62"/>
      <c r="G78" s="62"/>
      <c r="H78" s="62"/>
      <c r="I78" s="62"/>
      <c r="J78" s="63"/>
    </row>
    <row r="79" spans="1:10" ht="18" customHeight="1" x14ac:dyDescent="0.2">
      <c r="A79" s="70"/>
      <c r="B79" s="71"/>
      <c r="C79" s="71"/>
      <c r="D79" s="71"/>
      <c r="E79" s="71"/>
      <c r="F79" s="71"/>
      <c r="G79" s="74" t="s">
        <v>97</v>
      </c>
      <c r="H79" s="71" t="str">
        <f>'1.DATA SKP'!E22</f>
        <v>DIBUAT TANGGAL,         DESEMBER 2014</v>
      </c>
      <c r="I79" s="71"/>
      <c r="J79" s="72"/>
    </row>
    <row r="80" spans="1:10" ht="18" customHeight="1" x14ac:dyDescent="0.2">
      <c r="A80" s="68"/>
      <c r="B80" s="73"/>
      <c r="C80" s="73"/>
      <c r="D80" s="73"/>
      <c r="E80" s="73"/>
      <c r="F80" s="73"/>
      <c r="G80" s="73"/>
      <c r="H80" s="432" t="s">
        <v>73</v>
      </c>
      <c r="I80" s="432"/>
      <c r="J80" s="433"/>
    </row>
    <row r="81" spans="1:10" ht="18" customHeight="1" x14ac:dyDescent="0.2">
      <c r="A81" s="68"/>
      <c r="B81" s="73"/>
      <c r="C81" s="73"/>
      <c r="D81" s="73"/>
      <c r="E81" s="73"/>
      <c r="F81" s="73"/>
      <c r="G81" s="73"/>
      <c r="H81" s="73"/>
      <c r="I81" s="73"/>
      <c r="J81" s="69"/>
    </row>
    <row r="82" spans="1:10" ht="18" customHeight="1" x14ac:dyDescent="0.2">
      <c r="A82" s="68"/>
      <c r="B82" s="73"/>
      <c r="C82" s="73"/>
      <c r="D82" s="73"/>
      <c r="E82" s="73"/>
      <c r="F82" s="73"/>
      <c r="G82" s="73"/>
      <c r="H82" s="73"/>
      <c r="I82" s="73"/>
      <c r="J82" s="69"/>
    </row>
    <row r="83" spans="1:10" ht="18" customHeight="1" x14ac:dyDescent="0.2">
      <c r="A83" s="68"/>
      <c r="B83" s="73"/>
      <c r="C83" s="73"/>
      <c r="D83" s="73"/>
      <c r="E83" s="73"/>
      <c r="F83" s="73"/>
      <c r="G83" s="73"/>
      <c r="H83" s="73"/>
      <c r="I83" s="73"/>
      <c r="J83" s="69"/>
    </row>
    <row r="84" spans="1:10" ht="18" customHeight="1" x14ac:dyDescent="0.2">
      <c r="A84" s="68"/>
      <c r="B84" s="73"/>
      <c r="C84" s="73"/>
      <c r="D84" s="73"/>
      <c r="E84" s="73"/>
      <c r="F84" s="73"/>
      <c r="G84" s="73"/>
      <c r="H84" s="434">
        <f>G19</f>
        <v>0</v>
      </c>
      <c r="I84" s="434"/>
      <c r="J84" s="435"/>
    </row>
    <row r="85" spans="1:10" ht="18" customHeight="1" x14ac:dyDescent="0.2">
      <c r="A85" s="68"/>
      <c r="B85" s="73"/>
      <c r="C85" s="73"/>
      <c r="D85" s="73"/>
      <c r="E85" s="73"/>
      <c r="F85" s="73"/>
      <c r="G85" s="73"/>
      <c r="H85" s="432">
        <f>G20</f>
        <v>0</v>
      </c>
      <c r="I85" s="432"/>
      <c r="J85" s="433"/>
    </row>
    <row r="86" spans="1:10" ht="18" customHeight="1" x14ac:dyDescent="0.2">
      <c r="A86" s="68" t="s">
        <v>98</v>
      </c>
      <c r="B86" s="73" t="str">
        <f>'1.DATA SKP'!E23</f>
        <v>DITERIMA TANGGAL,         JANUARI 2015</v>
      </c>
      <c r="C86" s="73"/>
      <c r="D86" s="73"/>
      <c r="E86" s="73"/>
      <c r="F86" s="73"/>
      <c r="G86" s="73"/>
      <c r="H86" s="73"/>
      <c r="I86" s="73"/>
      <c r="J86" s="69"/>
    </row>
    <row r="87" spans="1:10" ht="18" customHeight="1" x14ac:dyDescent="0.2">
      <c r="A87" s="68"/>
      <c r="B87" s="436" t="s">
        <v>116</v>
      </c>
      <c r="C87" s="436"/>
      <c r="D87" s="436"/>
      <c r="E87" s="436"/>
      <c r="F87" s="436"/>
      <c r="G87" s="73"/>
      <c r="H87" s="73"/>
      <c r="I87" s="73"/>
      <c r="J87" s="69"/>
    </row>
    <row r="88" spans="1:10" ht="18" customHeight="1" x14ac:dyDescent="0.2">
      <c r="A88" s="68"/>
      <c r="B88" s="73"/>
      <c r="C88" s="73"/>
      <c r="D88" s="73"/>
      <c r="E88" s="73"/>
      <c r="F88" s="73"/>
      <c r="G88" s="73"/>
      <c r="H88" s="73"/>
      <c r="I88" s="73"/>
      <c r="J88" s="69"/>
    </row>
    <row r="89" spans="1:10" ht="18" customHeight="1" x14ac:dyDescent="0.2">
      <c r="A89" s="68"/>
      <c r="B89" s="73"/>
      <c r="C89" s="73"/>
      <c r="D89" s="73"/>
      <c r="E89" s="73"/>
      <c r="F89" s="73"/>
      <c r="G89" s="73"/>
      <c r="H89" s="73"/>
      <c r="I89" s="73"/>
      <c r="J89" s="69"/>
    </row>
    <row r="90" spans="1:10" ht="18" customHeight="1" x14ac:dyDescent="0.2">
      <c r="A90" s="68"/>
      <c r="B90" s="73"/>
      <c r="C90" s="73"/>
      <c r="D90" s="73"/>
      <c r="E90" s="73"/>
      <c r="F90" s="73"/>
      <c r="G90" s="73"/>
      <c r="H90" s="73"/>
      <c r="I90" s="73"/>
      <c r="J90" s="69"/>
    </row>
    <row r="91" spans="1:10" ht="18" customHeight="1" x14ac:dyDescent="0.2">
      <c r="A91" s="68"/>
      <c r="B91" s="434">
        <f>G13</f>
        <v>0</v>
      </c>
      <c r="C91" s="434"/>
      <c r="D91" s="434"/>
      <c r="E91" s="434"/>
      <c r="F91" s="434"/>
      <c r="G91" s="73"/>
      <c r="H91" s="73"/>
      <c r="I91" s="73"/>
      <c r="J91" s="69"/>
    </row>
    <row r="92" spans="1:10" ht="18" customHeight="1" x14ac:dyDescent="0.2">
      <c r="A92" s="68"/>
      <c r="B92" s="432">
        <f>G14</f>
        <v>0</v>
      </c>
      <c r="C92" s="432"/>
      <c r="D92" s="432"/>
      <c r="E92" s="432"/>
      <c r="F92" s="432"/>
      <c r="G92" s="73"/>
      <c r="H92" s="73"/>
      <c r="I92" s="73"/>
      <c r="J92" s="69"/>
    </row>
    <row r="93" spans="1:10" ht="18" customHeight="1" x14ac:dyDescent="0.2">
      <c r="A93" s="68"/>
      <c r="B93" s="73"/>
      <c r="C93" s="73"/>
      <c r="D93" s="73"/>
      <c r="E93" s="73"/>
      <c r="F93" s="73"/>
      <c r="G93" s="75" t="s">
        <v>96</v>
      </c>
      <c r="H93" s="73" t="str">
        <f>'1.DATA SKP'!E23</f>
        <v>DITERIMA TANGGAL,         JANUARI 2015</v>
      </c>
      <c r="I93" s="73"/>
      <c r="J93" s="69"/>
    </row>
    <row r="94" spans="1:10" ht="18" customHeight="1" x14ac:dyDescent="0.2">
      <c r="A94" s="68"/>
      <c r="B94" s="73"/>
      <c r="C94" s="73"/>
      <c r="D94" s="73"/>
      <c r="E94" s="73"/>
      <c r="F94" s="73"/>
      <c r="G94" s="73"/>
      <c r="H94" s="432" t="s">
        <v>94</v>
      </c>
      <c r="I94" s="432"/>
      <c r="J94" s="433"/>
    </row>
    <row r="95" spans="1:10" ht="18" customHeight="1" x14ac:dyDescent="0.2">
      <c r="A95" s="68"/>
      <c r="B95" s="73"/>
      <c r="C95" s="73"/>
      <c r="D95" s="73"/>
      <c r="E95" s="73"/>
      <c r="F95" s="73"/>
      <c r="G95" s="73"/>
      <c r="H95" s="73"/>
      <c r="I95" s="73"/>
      <c r="J95" s="69"/>
    </row>
    <row r="96" spans="1:10" ht="18" customHeight="1" x14ac:dyDescent="0.2">
      <c r="A96" s="68"/>
      <c r="B96" s="73"/>
      <c r="C96" s="73"/>
      <c r="D96" s="73"/>
      <c r="E96" s="73"/>
      <c r="F96" s="73"/>
      <c r="G96" s="73"/>
      <c r="H96" s="73"/>
      <c r="I96" s="73"/>
      <c r="J96" s="69"/>
    </row>
    <row r="97" spans="1:10" ht="18" customHeight="1" x14ac:dyDescent="0.2">
      <c r="A97" s="68"/>
      <c r="B97" s="73"/>
      <c r="C97" s="73"/>
      <c r="D97" s="73"/>
      <c r="E97" s="73"/>
      <c r="F97" s="73"/>
      <c r="G97" s="73"/>
      <c r="H97" s="73"/>
      <c r="I97" s="73"/>
      <c r="J97" s="69"/>
    </row>
    <row r="98" spans="1:10" ht="18" customHeight="1" x14ac:dyDescent="0.2">
      <c r="A98" s="68"/>
      <c r="B98" s="73"/>
      <c r="C98" s="73"/>
      <c r="D98" s="73"/>
      <c r="E98" s="73"/>
      <c r="F98" s="73"/>
      <c r="G98" s="73"/>
      <c r="H98" s="434">
        <f>G25</f>
        <v>0</v>
      </c>
      <c r="I98" s="434"/>
      <c r="J98" s="435"/>
    </row>
    <row r="99" spans="1:10" ht="18" customHeight="1" x14ac:dyDescent="0.2">
      <c r="A99" s="68"/>
      <c r="B99" s="73"/>
      <c r="C99" s="73"/>
      <c r="D99" s="73"/>
      <c r="E99" s="73"/>
      <c r="F99" s="73"/>
      <c r="G99" s="73"/>
      <c r="H99" s="432">
        <f>G26</f>
        <v>0</v>
      </c>
      <c r="I99" s="432"/>
      <c r="J99" s="433"/>
    </row>
    <row r="100" spans="1:10" ht="18" customHeight="1" x14ac:dyDescent="0.2">
      <c r="A100" s="26"/>
      <c r="B100" s="29"/>
      <c r="C100" s="29"/>
      <c r="D100" s="29"/>
      <c r="E100" s="29"/>
      <c r="F100" s="29"/>
      <c r="G100" s="29"/>
      <c r="H100" s="29"/>
      <c r="I100" s="29"/>
      <c r="J100" s="27"/>
    </row>
  </sheetData>
  <sheetProtection password="CC3F" sheet="1" objects="1" scenarios="1"/>
  <mergeCells count="61">
    <mergeCell ref="J31:J32"/>
    <mergeCell ref="H10:J10"/>
    <mergeCell ref="B12:J12"/>
    <mergeCell ref="C14:F14"/>
    <mergeCell ref="C15:F15"/>
    <mergeCell ref="C16:F16"/>
    <mergeCell ref="C17:F17"/>
    <mergeCell ref="B31:B32"/>
    <mergeCell ref="C31:G32"/>
    <mergeCell ref="G28:J28"/>
    <mergeCell ref="G29:J29"/>
    <mergeCell ref="C28:F28"/>
    <mergeCell ref="C29:F29"/>
    <mergeCell ref="C22:F22"/>
    <mergeCell ref="C23:F23"/>
    <mergeCell ref="C25:F25"/>
    <mergeCell ref="F36:G36"/>
    <mergeCell ref="F37:G37"/>
    <mergeCell ref="H31:H32"/>
    <mergeCell ref="I31:I32"/>
    <mergeCell ref="A6:J6"/>
    <mergeCell ref="A7:J7"/>
    <mergeCell ref="C13:F13"/>
    <mergeCell ref="B30:I30"/>
    <mergeCell ref="F34:G34"/>
    <mergeCell ref="G25:J25"/>
    <mergeCell ref="G26:J26"/>
    <mergeCell ref="G27:J27"/>
    <mergeCell ref="B18:J18"/>
    <mergeCell ref="B24:J24"/>
    <mergeCell ref="G21:J21"/>
    <mergeCell ref="G22:J22"/>
    <mergeCell ref="H99:J99"/>
    <mergeCell ref="E40:G40"/>
    <mergeCell ref="H80:J80"/>
    <mergeCell ref="H84:J84"/>
    <mergeCell ref="H85:J85"/>
    <mergeCell ref="B87:F87"/>
    <mergeCell ref="B33:B41"/>
    <mergeCell ref="A42:I43"/>
    <mergeCell ref="B91:F91"/>
    <mergeCell ref="B92:F92"/>
    <mergeCell ref="H94:J94"/>
    <mergeCell ref="H98:J98"/>
    <mergeCell ref="E39:G39"/>
    <mergeCell ref="C33:D41"/>
    <mergeCell ref="F38:G38"/>
    <mergeCell ref="F35:G35"/>
    <mergeCell ref="C26:F26"/>
    <mergeCell ref="C27:F27"/>
    <mergeCell ref="G13:J13"/>
    <mergeCell ref="G14:J14"/>
    <mergeCell ref="G15:J15"/>
    <mergeCell ref="G19:J19"/>
    <mergeCell ref="G20:J20"/>
    <mergeCell ref="G17:J17"/>
    <mergeCell ref="G16:J16"/>
    <mergeCell ref="G23:J23"/>
    <mergeCell ref="C19:F19"/>
    <mergeCell ref="C20:F20"/>
    <mergeCell ref="C21:F21"/>
  </mergeCells>
  <printOptions horizontalCentered="1"/>
  <pageMargins left="0.75" right="0.5" top="0.5" bottom="0.5" header="0.3" footer="0.3"/>
  <pageSetup paperSize="256" scale="95" orientation="portrait" horizontalDpi="4294967294" verticalDpi="300" r:id="rId1"/>
  <rowBreaks count="1" manualBreakCount="1">
    <brk id="5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1.DATA SKP</vt:lpstr>
      <vt:lpstr>2.COVER</vt:lpstr>
      <vt:lpstr>3.FORM SKP</vt:lpstr>
      <vt:lpstr>4.PENGUKURAN</vt:lpstr>
      <vt:lpstr>Sheet1</vt:lpstr>
      <vt:lpstr>5.PERILAKU KERJA</vt:lpstr>
      <vt:lpstr>6.PENILAIAN</vt:lpstr>
      <vt:lpstr>'1.DATA SKP'!Print_Area</vt:lpstr>
      <vt:lpstr>'2.COVER'!Print_Area</vt:lpstr>
      <vt:lpstr>'3.FORM SKP'!Print_Area</vt:lpstr>
      <vt:lpstr>'5.PERILAKU KERJA'!Print_Area</vt:lpstr>
      <vt:lpstr>'6.PENILAIAN'!Print_Area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bkn</dc:creator>
  <cp:lastModifiedBy>HP</cp:lastModifiedBy>
  <cp:lastPrinted>2016-06-07T07:12:31Z</cp:lastPrinted>
  <dcterms:created xsi:type="dcterms:W3CDTF">2010-10-07T03:41:24Z</dcterms:created>
  <dcterms:modified xsi:type="dcterms:W3CDTF">2016-06-08T04:00:36Z</dcterms:modified>
</cp:coreProperties>
</file>